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yccsu.sharepoint.com/sites/BSO-AccountingAdministrative/Shared Documents/General/Tuition &amp; Fee History/"/>
    </mc:Choice>
  </mc:AlternateContent>
  <xr:revisionPtr revIDLastSave="0" documentId="13_ncr:1_{28847455-0CDE-4C32-929B-81E1CB3CC20D}" xr6:coauthVersionLast="47" xr6:coauthVersionMax="47" xr10:uidLastSave="{00000000-0000-0000-0000-000000000000}"/>
  <bookViews>
    <workbookView xWindow="20370" yWindow="-120" windowWidth="21840" windowHeight="13140" tabRatio="652" xr2:uid="{00000000-000D-0000-FFFF-FFFF00000000}"/>
  </bookViews>
  <sheets>
    <sheet name="CCSU Cost of Attendance" sheetId="1" r:id="rId1"/>
    <sheet name="with %" sheetId="2" r:id="rId2"/>
  </sheets>
  <definedNames>
    <definedName name="_xlnm.Print_Area" localSheetId="0">'CCSU Cost of Attendance'!$A$1:$AN$99</definedName>
    <definedName name="_xlnm.Print_Titles" localSheetId="0">'CCSU Cost of Attendance'!$1:$5</definedName>
    <definedName name="_xlnm.Print_Titles" localSheetId="1">'with %'!$4:$6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L94" i="1" l="1"/>
  <c r="AM94" i="1"/>
  <c r="AM89" i="1"/>
  <c r="AL89" i="1"/>
  <c r="AI89" i="1"/>
  <c r="AH89" i="1"/>
  <c r="AH94" i="1"/>
  <c r="AE89" i="1"/>
  <c r="AE94" i="1"/>
  <c r="BV88" i="2"/>
  <c r="BV93" i="2"/>
  <c r="BV55" i="2"/>
  <c r="BV87" i="2"/>
  <c r="BV86" i="2"/>
  <c r="BV85" i="2"/>
  <c r="BV84" i="2"/>
  <c r="BV83" i="2"/>
  <c r="BV82" i="2"/>
  <c r="BV81" i="2"/>
  <c r="BV80" i="2"/>
  <c r="BV79" i="2"/>
  <c r="BV76" i="2"/>
  <c r="BV75" i="2"/>
  <c r="BV74" i="2"/>
  <c r="BV73" i="2"/>
  <c r="BV72" i="2"/>
  <c r="BV71" i="2"/>
  <c r="BV70" i="2"/>
  <c r="BV69" i="2"/>
  <c r="BV68" i="2"/>
  <c r="BV67" i="2"/>
  <c r="BV64" i="2"/>
  <c r="BV63" i="2"/>
  <c r="BV62" i="2"/>
  <c r="BV61" i="2"/>
  <c r="BV60" i="2"/>
  <c r="BV59" i="2"/>
  <c r="BV58" i="2"/>
  <c r="BV57" i="2"/>
  <c r="BV56" i="2"/>
  <c r="BV15" i="2"/>
  <c r="BS11" i="2"/>
  <c r="BV10" i="2"/>
  <c r="BV48" i="2"/>
  <c r="BV47" i="2"/>
  <c r="BV46" i="2"/>
  <c r="BV42" i="2"/>
  <c r="BV41" i="2"/>
  <c r="BV40" i="2"/>
  <c r="BV39" i="2"/>
  <c r="BV38" i="2"/>
  <c r="BV34" i="2"/>
  <c r="BV33" i="2"/>
  <c r="BV32" i="2"/>
  <c r="BV28" i="2"/>
  <c r="BV27" i="2"/>
  <c r="BV26" i="2"/>
  <c r="BV25" i="2"/>
  <c r="BV24" i="2"/>
  <c r="BV20" i="2"/>
  <c r="BV19" i="2"/>
  <c r="BV18" i="2"/>
  <c r="BV14" i="2"/>
  <c r="BV13" i="2"/>
  <c r="BV12" i="2"/>
  <c r="BV11" i="2"/>
  <c r="BW84" i="2"/>
  <c r="BW88" i="2" s="1"/>
  <c r="BW72" i="2"/>
  <c r="BW76" i="2" s="1"/>
  <c r="BW60" i="2"/>
  <c r="BW64" i="2" s="1"/>
  <c r="BW45" i="2"/>
  <c r="BW49" i="2" s="1"/>
  <c r="BW44" i="2"/>
  <c r="BW43" i="2"/>
  <c r="AN10" i="1"/>
  <c r="AM72" i="1"/>
  <c r="AM68" i="1"/>
  <c r="AM38" i="1"/>
  <c r="AM10" i="1" l="1"/>
  <c r="AM11" i="1"/>
  <c r="AM12" i="1"/>
  <c r="AM13" i="1"/>
  <c r="AM14" i="1"/>
  <c r="AM15" i="1"/>
  <c r="AM16" i="1"/>
  <c r="AM17" i="1"/>
  <c r="AM18" i="1"/>
  <c r="AM19" i="1"/>
  <c r="AM20" i="1"/>
  <c r="AM21" i="1"/>
  <c r="AM24" i="1"/>
  <c r="AM25" i="1"/>
  <c r="AM26" i="1"/>
  <c r="AM27" i="1"/>
  <c r="AM28" i="1"/>
  <c r="AM29" i="1"/>
  <c r="AM30" i="1"/>
  <c r="AM31" i="1"/>
  <c r="AM32" i="1"/>
  <c r="AM33" i="1"/>
  <c r="AM34" i="1"/>
  <c r="AM35" i="1"/>
  <c r="AM39" i="1"/>
  <c r="AM40" i="1"/>
  <c r="AM41" i="1"/>
  <c r="AM42" i="1"/>
  <c r="AM43" i="1"/>
  <c r="AM44" i="1"/>
  <c r="AM45" i="1"/>
  <c r="AM46" i="1"/>
  <c r="AM47" i="1"/>
  <c r="AM48" i="1"/>
  <c r="AM49" i="1"/>
  <c r="AM56" i="1"/>
  <c r="AM57" i="1"/>
  <c r="AM58" i="1"/>
  <c r="AM59" i="1"/>
  <c r="AM60" i="1"/>
  <c r="AM61" i="1"/>
  <c r="AM62" i="1"/>
  <c r="AM63" i="1"/>
  <c r="AM64" i="1"/>
  <c r="AM65" i="1"/>
  <c r="AM69" i="1"/>
  <c r="AM70" i="1"/>
  <c r="AM71" i="1"/>
  <c r="AM73" i="1"/>
  <c r="AM74" i="1"/>
  <c r="AM75" i="1"/>
  <c r="AM76" i="1"/>
  <c r="AM77" i="1"/>
  <c r="AM80" i="1"/>
  <c r="AM81" i="1"/>
  <c r="AM82" i="1"/>
  <c r="AM83" i="1"/>
  <c r="AM84" i="1"/>
  <c r="AM85" i="1"/>
  <c r="AM86" i="1"/>
  <c r="AM87" i="1"/>
  <c r="AM88" i="1"/>
  <c r="AL11" i="1"/>
  <c r="AL12" i="1"/>
  <c r="AL13" i="1"/>
  <c r="AL14" i="1"/>
  <c r="AL15" i="1"/>
  <c r="AL16" i="1"/>
  <c r="AL17" i="1"/>
  <c r="AL18" i="1"/>
  <c r="AL19" i="1"/>
  <c r="AL20" i="1"/>
  <c r="AL21" i="1"/>
  <c r="AL24" i="1"/>
  <c r="AL25" i="1"/>
  <c r="AL26" i="1"/>
  <c r="AL27" i="1"/>
  <c r="AL28" i="1"/>
  <c r="AL29" i="1"/>
  <c r="AL30" i="1"/>
  <c r="AL31" i="1"/>
  <c r="AL32" i="1"/>
  <c r="AL33" i="1"/>
  <c r="AL34" i="1"/>
  <c r="AL35" i="1"/>
  <c r="AL38" i="1"/>
  <c r="AL39" i="1"/>
  <c r="AL40" i="1"/>
  <c r="AL41" i="1"/>
  <c r="AL42" i="1"/>
  <c r="AL43" i="1"/>
  <c r="AL44" i="1"/>
  <c r="AL45" i="1"/>
  <c r="AL46" i="1"/>
  <c r="AL47" i="1"/>
  <c r="AL48" i="1"/>
  <c r="AL49" i="1"/>
  <c r="AL56" i="1"/>
  <c r="AL57" i="1"/>
  <c r="AL58" i="1"/>
  <c r="AL59" i="1"/>
  <c r="AL60" i="1"/>
  <c r="AL61" i="1"/>
  <c r="AL62" i="1"/>
  <c r="AL63" i="1"/>
  <c r="AL64" i="1"/>
  <c r="AL65" i="1"/>
  <c r="AL68" i="1"/>
  <c r="AL69" i="1"/>
  <c r="AL70" i="1"/>
  <c r="AL71" i="1"/>
  <c r="AL72" i="1"/>
  <c r="AL73" i="1"/>
  <c r="AL74" i="1"/>
  <c r="AL75" i="1"/>
  <c r="AL76" i="1"/>
  <c r="AL77" i="1"/>
  <c r="AL80" i="1"/>
  <c r="AL81" i="1"/>
  <c r="AL82" i="1"/>
  <c r="AL83" i="1"/>
  <c r="AL84" i="1"/>
  <c r="AL85" i="1"/>
  <c r="AL86" i="1"/>
  <c r="AL87" i="1"/>
  <c r="AL88" i="1"/>
  <c r="AL10" i="1"/>
  <c r="AJ10" i="1"/>
  <c r="AI11" i="1"/>
  <c r="AI12" i="1"/>
  <c r="AI13" i="1"/>
  <c r="AI14" i="1"/>
  <c r="AI15" i="1"/>
  <c r="AI16" i="1"/>
  <c r="AI17" i="1"/>
  <c r="AI18" i="1"/>
  <c r="AI19" i="1"/>
  <c r="AI20" i="1"/>
  <c r="AI21" i="1"/>
  <c r="AI24" i="1"/>
  <c r="AI25" i="1"/>
  <c r="AI26" i="1"/>
  <c r="AI27" i="1"/>
  <c r="AI28" i="1"/>
  <c r="AI29" i="1"/>
  <c r="AI30" i="1"/>
  <c r="AI31" i="1"/>
  <c r="AI32" i="1"/>
  <c r="AI33" i="1"/>
  <c r="AI34" i="1"/>
  <c r="AI35" i="1"/>
  <c r="AI38" i="1"/>
  <c r="AI39" i="1"/>
  <c r="AI40" i="1"/>
  <c r="AI41" i="1"/>
  <c r="AI42" i="1"/>
  <c r="AI43" i="1"/>
  <c r="AI44" i="1"/>
  <c r="AI45" i="1"/>
  <c r="AI46" i="1"/>
  <c r="AI47" i="1"/>
  <c r="AI48" i="1"/>
  <c r="AI49" i="1"/>
  <c r="AI56" i="1"/>
  <c r="AI57" i="1"/>
  <c r="AI58" i="1"/>
  <c r="AI59" i="1"/>
  <c r="AI60" i="1"/>
  <c r="AI61" i="1"/>
  <c r="AI62" i="1"/>
  <c r="AI63" i="1"/>
  <c r="AI64" i="1"/>
  <c r="AI65" i="1"/>
  <c r="AI68" i="1"/>
  <c r="AI69" i="1"/>
  <c r="AI70" i="1"/>
  <c r="AI71" i="1"/>
  <c r="AI72" i="1"/>
  <c r="AI73" i="1"/>
  <c r="AI74" i="1"/>
  <c r="AI75" i="1"/>
  <c r="AI76" i="1"/>
  <c r="AI77" i="1"/>
  <c r="AI80" i="1"/>
  <c r="AI81" i="1"/>
  <c r="AI82" i="1"/>
  <c r="AI83" i="1"/>
  <c r="AI84" i="1"/>
  <c r="AI85" i="1"/>
  <c r="AI86" i="1"/>
  <c r="AI87" i="1"/>
  <c r="AI88" i="1"/>
  <c r="AI10" i="1"/>
  <c r="AH10" i="1"/>
  <c r="AH11" i="1"/>
  <c r="AH12" i="1"/>
  <c r="AH13" i="1"/>
  <c r="AH14" i="1"/>
  <c r="AH15" i="1"/>
  <c r="AH16" i="1"/>
  <c r="AH17" i="1"/>
  <c r="AH18" i="1"/>
  <c r="AH19" i="1"/>
  <c r="AH20" i="1"/>
  <c r="AH21" i="1"/>
  <c r="AH24" i="1"/>
  <c r="AH25" i="1"/>
  <c r="AH26" i="1"/>
  <c r="AH27" i="1"/>
  <c r="AH28" i="1"/>
  <c r="AH29" i="1"/>
  <c r="AH30" i="1"/>
  <c r="AH31" i="1"/>
  <c r="AH32" i="1"/>
  <c r="AH33" i="1"/>
  <c r="AH34" i="1"/>
  <c r="AH35" i="1"/>
  <c r="AH38" i="1"/>
  <c r="AH39" i="1"/>
  <c r="AH40" i="1"/>
  <c r="AH41" i="1"/>
  <c r="AH42" i="1"/>
  <c r="AH43" i="1"/>
  <c r="AH44" i="1"/>
  <c r="AH45" i="1"/>
  <c r="AH46" i="1"/>
  <c r="AH47" i="1"/>
  <c r="AH48" i="1"/>
  <c r="AH49" i="1"/>
  <c r="AH56" i="1"/>
  <c r="AH57" i="1"/>
  <c r="AH58" i="1"/>
  <c r="AH59" i="1"/>
  <c r="AH60" i="1"/>
  <c r="AH61" i="1"/>
  <c r="AH62" i="1"/>
  <c r="AH63" i="1"/>
  <c r="AH64" i="1"/>
  <c r="AH65" i="1"/>
  <c r="AH68" i="1"/>
  <c r="AH69" i="1"/>
  <c r="AH70" i="1"/>
  <c r="AH71" i="1"/>
  <c r="AH72" i="1"/>
  <c r="AH73" i="1"/>
  <c r="AH74" i="1"/>
  <c r="AH75" i="1"/>
  <c r="AH76" i="1"/>
  <c r="AH77" i="1"/>
  <c r="AH80" i="1"/>
  <c r="AH81" i="1"/>
  <c r="AH82" i="1"/>
  <c r="AH83" i="1"/>
  <c r="AH84" i="1"/>
  <c r="AH85" i="1"/>
  <c r="AH86" i="1"/>
  <c r="AH87" i="1"/>
  <c r="AH88" i="1"/>
  <c r="AF19" i="1"/>
  <c r="AF11" i="1"/>
  <c r="AF10" i="1"/>
  <c r="AF24" i="1"/>
  <c r="AF25" i="1"/>
  <c r="AF26" i="1"/>
  <c r="AF27" i="1"/>
  <c r="AF28" i="1"/>
  <c r="AF29" i="1"/>
  <c r="AF30" i="1"/>
  <c r="AF31" i="1"/>
  <c r="AF32" i="1"/>
  <c r="AF33" i="1"/>
  <c r="AF34" i="1"/>
  <c r="AF35" i="1"/>
  <c r="AF38" i="1"/>
  <c r="AF39" i="1"/>
  <c r="AF40" i="1"/>
  <c r="AF41" i="1"/>
  <c r="AF42" i="1"/>
  <c r="AF43" i="1"/>
  <c r="AF44" i="1"/>
  <c r="AF45" i="1"/>
  <c r="AF46" i="1"/>
  <c r="AF47" i="1"/>
  <c r="AF48" i="1"/>
  <c r="AF49" i="1"/>
  <c r="AF56" i="1"/>
  <c r="AF57" i="1"/>
  <c r="AF58" i="1"/>
  <c r="AF59" i="1"/>
  <c r="AF60" i="1"/>
  <c r="AF61" i="1"/>
  <c r="AF62" i="1"/>
  <c r="AF63" i="1"/>
  <c r="AF64" i="1"/>
  <c r="AF65" i="1"/>
  <c r="AF68" i="1"/>
  <c r="AF69" i="1"/>
  <c r="AF70" i="1"/>
  <c r="AF71" i="1"/>
  <c r="AF72" i="1"/>
  <c r="AF73" i="1"/>
  <c r="AF74" i="1"/>
  <c r="AF75" i="1"/>
  <c r="AF76" i="1"/>
  <c r="AF77" i="1"/>
  <c r="AF80" i="1"/>
  <c r="AF81" i="1"/>
  <c r="AF82" i="1"/>
  <c r="AF83" i="1"/>
  <c r="AF84" i="1"/>
  <c r="AF85" i="1"/>
  <c r="AF86" i="1"/>
  <c r="AF87" i="1"/>
  <c r="AF88" i="1"/>
  <c r="AF89" i="1"/>
  <c r="AF12" i="1"/>
  <c r="AF13" i="1"/>
  <c r="AF14" i="1"/>
  <c r="AF15" i="1"/>
  <c r="AF16" i="1"/>
  <c r="AF17" i="1"/>
  <c r="AF18" i="1"/>
  <c r="AF20" i="1"/>
  <c r="AF21" i="1"/>
  <c r="AE68" i="1"/>
  <c r="AE69" i="1"/>
  <c r="AE70" i="1"/>
  <c r="AE71" i="1"/>
  <c r="AE72" i="1"/>
  <c r="AE73" i="1"/>
  <c r="AE74" i="1"/>
  <c r="AE75" i="1"/>
  <c r="AE76" i="1"/>
  <c r="AE77" i="1"/>
  <c r="AE80" i="1"/>
  <c r="AE81" i="1"/>
  <c r="AE82" i="1"/>
  <c r="AE83" i="1"/>
  <c r="AE84" i="1"/>
  <c r="AE85" i="1"/>
  <c r="AE86" i="1"/>
  <c r="AE87" i="1"/>
  <c r="AE88" i="1"/>
  <c r="AE57" i="1"/>
  <c r="AE58" i="1"/>
  <c r="AE59" i="1"/>
  <c r="AE60" i="1"/>
  <c r="AE61" i="1"/>
  <c r="AE62" i="1"/>
  <c r="AE63" i="1"/>
  <c r="AE64" i="1"/>
  <c r="AE65" i="1"/>
  <c r="AE56" i="1"/>
  <c r="AE24" i="1"/>
  <c r="AE25" i="1"/>
  <c r="AE26" i="1"/>
  <c r="AE27" i="1"/>
  <c r="AE28" i="1"/>
  <c r="AE29" i="1"/>
  <c r="AE30" i="1"/>
  <c r="AE31" i="1"/>
  <c r="AE32" i="1"/>
  <c r="AE33" i="1"/>
  <c r="AE34" i="1"/>
  <c r="AE35" i="1"/>
  <c r="AE38" i="1"/>
  <c r="AE39" i="1"/>
  <c r="AE40" i="1"/>
  <c r="AE41" i="1"/>
  <c r="AE42" i="1"/>
  <c r="AE43" i="1"/>
  <c r="AE44" i="1"/>
  <c r="AE45" i="1"/>
  <c r="AE46" i="1"/>
  <c r="AE47" i="1"/>
  <c r="AE48" i="1"/>
  <c r="AE49" i="1"/>
  <c r="AE11" i="1"/>
  <c r="AE12" i="1"/>
  <c r="AE13" i="1"/>
  <c r="AE14" i="1"/>
  <c r="AE15" i="1"/>
  <c r="AE16" i="1"/>
  <c r="AE17" i="1"/>
  <c r="AE18" i="1"/>
  <c r="AE19" i="1"/>
  <c r="AE20" i="1"/>
  <c r="AE21" i="1"/>
  <c r="AE10" i="1"/>
  <c r="AA85" i="1"/>
  <c r="AA89" i="1" s="1"/>
  <c r="AA73" i="1"/>
  <c r="AA77" i="1" s="1"/>
  <c r="AA61" i="1"/>
  <c r="AA65" i="1" s="1"/>
  <c r="AA43" i="1"/>
  <c r="AA44" i="1"/>
  <c r="AA45" i="1"/>
  <c r="AA49" i="1" s="1"/>
  <c r="BT44" i="2" l="1"/>
  <c r="BV44" i="2" s="1"/>
  <c r="BT30" i="2"/>
  <c r="BT16" i="2"/>
  <c r="Z44" i="1"/>
  <c r="Z30" i="1"/>
  <c r="AJ30" i="1" s="1"/>
  <c r="Z16" i="1"/>
  <c r="BS25" i="2"/>
  <c r="BS24" i="2"/>
  <c r="BS10" i="2"/>
  <c r="BT84" i="2"/>
  <c r="BT72" i="2"/>
  <c r="BT60" i="2"/>
  <c r="BT43" i="2"/>
  <c r="BT29" i="2"/>
  <c r="BV29" i="2" s="1"/>
  <c r="BT15" i="2"/>
  <c r="BS93" i="2"/>
  <c r="BS87" i="2"/>
  <c r="BS86" i="2"/>
  <c r="BS85" i="2"/>
  <c r="BS83" i="2"/>
  <c r="BS82" i="2"/>
  <c r="BS81" i="2"/>
  <c r="BS80" i="2"/>
  <c r="BS79" i="2"/>
  <c r="BS75" i="2"/>
  <c r="BS74" i="2"/>
  <c r="BS73" i="2"/>
  <c r="BS71" i="2"/>
  <c r="BS70" i="2"/>
  <c r="BS69" i="2"/>
  <c r="BS68" i="2"/>
  <c r="BS67" i="2"/>
  <c r="BS63" i="2"/>
  <c r="BS62" i="2"/>
  <c r="BS61" i="2"/>
  <c r="BS59" i="2"/>
  <c r="BS58" i="2"/>
  <c r="BS57" i="2"/>
  <c r="BS56" i="2"/>
  <c r="BS55" i="2"/>
  <c r="BS48" i="2"/>
  <c r="BS47" i="2"/>
  <c r="BS46" i="2"/>
  <c r="BS44" i="2"/>
  <c r="BS42" i="2"/>
  <c r="BS41" i="2"/>
  <c r="BS40" i="2"/>
  <c r="BS39" i="2"/>
  <c r="BS38" i="2"/>
  <c r="BS34" i="2"/>
  <c r="BS33" i="2"/>
  <c r="BS32" i="2"/>
  <c r="BS28" i="2"/>
  <c r="BS27" i="2"/>
  <c r="BS26" i="2"/>
  <c r="BS20" i="2"/>
  <c r="BS19" i="2"/>
  <c r="BS18" i="2"/>
  <c r="BS14" i="2"/>
  <c r="BS13" i="2"/>
  <c r="BS12" i="2"/>
  <c r="AN94" i="1"/>
  <c r="AJ94" i="1"/>
  <c r="AJ80" i="1"/>
  <c r="AJ68" i="1"/>
  <c r="AJ56" i="1"/>
  <c r="AJ38" i="1"/>
  <c r="AJ24" i="1"/>
  <c r="AN11" i="1"/>
  <c r="AJ11" i="1"/>
  <c r="AJ12" i="1"/>
  <c r="AJ13" i="1"/>
  <c r="AJ14" i="1"/>
  <c r="AJ18" i="1"/>
  <c r="AJ19" i="1"/>
  <c r="AJ20" i="1"/>
  <c r="AJ25" i="1"/>
  <c r="AJ26" i="1"/>
  <c r="AJ27" i="1"/>
  <c r="AJ28" i="1"/>
  <c r="AJ32" i="1"/>
  <c r="AJ33" i="1"/>
  <c r="AJ34" i="1"/>
  <c r="Z85" i="1"/>
  <c r="Z89" i="1" s="1"/>
  <c r="Z73" i="1"/>
  <c r="Z77" i="1" s="1"/>
  <c r="Z61" i="1"/>
  <c r="Z43" i="1"/>
  <c r="Z29" i="1"/>
  <c r="Z15" i="1"/>
  <c r="BT45" i="2" l="1"/>
  <c r="BV43" i="2"/>
  <c r="BT64" i="2"/>
  <c r="BT76" i="2"/>
  <c r="BS16" i="2"/>
  <c r="BV16" i="2"/>
  <c r="BT88" i="2"/>
  <c r="BS30" i="2"/>
  <c r="BV30" i="2"/>
  <c r="AJ16" i="1"/>
  <c r="Z65" i="1"/>
  <c r="BT31" i="2"/>
  <c r="BT17" i="2"/>
  <c r="Z45" i="1"/>
  <c r="Z31" i="1"/>
  <c r="Z17" i="1"/>
  <c r="BP16" i="2"/>
  <c r="BP93" i="2"/>
  <c r="BM10" i="2"/>
  <c r="BP10" i="2"/>
  <c r="BP87" i="2"/>
  <c r="BP86" i="2"/>
  <c r="BP85" i="2"/>
  <c r="BQ84" i="2"/>
  <c r="BP83" i="2"/>
  <c r="BP82" i="2"/>
  <c r="BP81" i="2"/>
  <c r="BP80" i="2"/>
  <c r="BP79" i="2"/>
  <c r="BP75" i="2"/>
  <c r="BP74" i="2"/>
  <c r="BP73" i="2"/>
  <c r="BQ72" i="2"/>
  <c r="BP71" i="2"/>
  <c r="BP70" i="2"/>
  <c r="BP69" i="2"/>
  <c r="BP68" i="2"/>
  <c r="BP67" i="2"/>
  <c r="BP63" i="2"/>
  <c r="BP62" i="2"/>
  <c r="BP61" i="2"/>
  <c r="BQ60" i="2"/>
  <c r="BP59" i="2"/>
  <c r="BP58" i="2"/>
  <c r="BP57" i="2"/>
  <c r="BP56" i="2"/>
  <c r="BP55" i="2"/>
  <c r="BP48" i="2"/>
  <c r="BP47" i="2"/>
  <c r="BP46" i="2"/>
  <c r="BP44" i="2"/>
  <c r="BQ43" i="2"/>
  <c r="BP42" i="2"/>
  <c r="BP41" i="2"/>
  <c r="BP40" i="2"/>
  <c r="BP39" i="2"/>
  <c r="BP38" i="2"/>
  <c r="BP34" i="2"/>
  <c r="BP33" i="2"/>
  <c r="BP32" i="2"/>
  <c r="BP30" i="2"/>
  <c r="BQ29" i="2"/>
  <c r="BS29" i="2" s="1"/>
  <c r="BP28" i="2"/>
  <c r="BP27" i="2"/>
  <c r="BP26" i="2"/>
  <c r="BP25" i="2"/>
  <c r="BP24" i="2"/>
  <c r="BP20" i="2"/>
  <c r="BP19" i="2"/>
  <c r="BP18" i="2"/>
  <c r="BQ15" i="2"/>
  <c r="BS15" i="2" s="1"/>
  <c r="BP14" i="2"/>
  <c r="BP13" i="2"/>
  <c r="BP12" i="2"/>
  <c r="BP11" i="2"/>
  <c r="Y85" i="1"/>
  <c r="Y89" i="1" s="1"/>
  <c r="Y73" i="1"/>
  <c r="Y77" i="1" s="1"/>
  <c r="Y61" i="1"/>
  <c r="Y65" i="1" s="1"/>
  <c r="Y43" i="1"/>
  <c r="Y45" i="1" s="1"/>
  <c r="Y49" i="1" s="1"/>
  <c r="Y29" i="1"/>
  <c r="Y15" i="1"/>
  <c r="Y17" i="1" s="1"/>
  <c r="Y21" i="1" s="1"/>
  <c r="BQ31" i="2" l="1"/>
  <c r="BT21" i="2"/>
  <c r="BV21" i="2" s="1"/>
  <c r="BV17" i="2"/>
  <c r="BT35" i="2"/>
  <c r="BV35" i="2" s="1"/>
  <c r="BV31" i="2"/>
  <c r="BQ17" i="2"/>
  <c r="BS17" i="2" s="1"/>
  <c r="BT49" i="2"/>
  <c r="BV49" i="2" s="1"/>
  <c r="BV45" i="2"/>
  <c r="Z49" i="1"/>
  <c r="Z35" i="1"/>
  <c r="Z21" i="1"/>
  <c r="BS31" i="2"/>
  <c r="BQ64" i="2"/>
  <c r="BS60" i="2"/>
  <c r="BS72" i="2"/>
  <c r="BQ76" i="2"/>
  <c r="BQ45" i="2"/>
  <c r="BS45" i="2" s="1"/>
  <c r="BS43" i="2"/>
  <c r="BQ88" i="2"/>
  <c r="BS84" i="2"/>
  <c r="Y31" i="1"/>
  <c r="BQ35" i="2"/>
  <c r="BM93" i="2"/>
  <c r="BN84" i="2"/>
  <c r="BN88" i="2" s="1"/>
  <c r="BN72" i="2"/>
  <c r="BN76" i="2" s="1"/>
  <c r="X73" i="1"/>
  <c r="BM56" i="2"/>
  <c r="BM55" i="2"/>
  <c r="BN60" i="2"/>
  <c r="BN64" i="2" s="1"/>
  <c r="BN43" i="2"/>
  <c r="BN45" i="2" s="1"/>
  <c r="BN49" i="2" s="1"/>
  <c r="BM24" i="2"/>
  <c r="BN29" i="2"/>
  <c r="BN31" i="2" s="1"/>
  <c r="BP31" i="2" s="1"/>
  <c r="BN15" i="2"/>
  <c r="BM87" i="2"/>
  <c r="BM86" i="2"/>
  <c r="BM85" i="2"/>
  <c r="BM83" i="2"/>
  <c r="BM82" i="2"/>
  <c r="BM81" i="2"/>
  <c r="BM80" i="2"/>
  <c r="BM79" i="2"/>
  <c r="BM75" i="2"/>
  <c r="BM74" i="2"/>
  <c r="BM73" i="2"/>
  <c r="BM71" i="2"/>
  <c r="BM70" i="2"/>
  <c r="BM69" i="2"/>
  <c r="BM68" i="2"/>
  <c r="BM67" i="2"/>
  <c r="BM63" i="2"/>
  <c r="BM62" i="2"/>
  <c r="BM61" i="2"/>
  <c r="BM59" i="2"/>
  <c r="BM58" i="2"/>
  <c r="BM57" i="2"/>
  <c r="BM48" i="2"/>
  <c r="BM47" i="2"/>
  <c r="BM46" i="2"/>
  <c r="BM44" i="2"/>
  <c r="BM42" i="2"/>
  <c r="BM41" i="2"/>
  <c r="BM40" i="2"/>
  <c r="BM39" i="2"/>
  <c r="BM38" i="2"/>
  <c r="BM34" i="2"/>
  <c r="BM33" i="2"/>
  <c r="BM32" i="2"/>
  <c r="BM30" i="2"/>
  <c r="BM28" i="2"/>
  <c r="BM27" i="2"/>
  <c r="BM26" i="2"/>
  <c r="BM25" i="2"/>
  <c r="BM20" i="2"/>
  <c r="BM19" i="2"/>
  <c r="BM18" i="2"/>
  <c r="BM16" i="2"/>
  <c r="BM14" i="2"/>
  <c r="BM13" i="2"/>
  <c r="BM12" i="2"/>
  <c r="BM11" i="2"/>
  <c r="BQ21" i="2" l="1"/>
  <c r="BN35" i="2"/>
  <c r="BP84" i="2"/>
  <c r="BP64" i="2"/>
  <c r="BS64" i="2"/>
  <c r="BN17" i="2"/>
  <c r="BP17" i="2" s="1"/>
  <c r="BP15" i="2"/>
  <c r="BP60" i="2"/>
  <c r="BP72" i="2"/>
  <c r="BS21" i="2"/>
  <c r="BQ49" i="2"/>
  <c r="BP88" i="2"/>
  <c r="BS88" i="2"/>
  <c r="BP29" i="2"/>
  <c r="BP35" i="2"/>
  <c r="BS35" i="2"/>
  <c r="BP45" i="2"/>
  <c r="BP76" i="2"/>
  <c r="BS76" i="2"/>
  <c r="BP43" i="2"/>
  <c r="X77" i="1"/>
  <c r="Y35" i="1"/>
  <c r="X85" i="1"/>
  <c r="X61" i="1"/>
  <c r="X43" i="1"/>
  <c r="X29" i="1"/>
  <c r="X15" i="1"/>
  <c r="BN21" i="2" l="1"/>
  <c r="BP21" i="2" s="1"/>
  <c r="BP49" i="2"/>
  <c r="BS49" i="2"/>
  <c r="X17" i="1"/>
  <c r="X31" i="1"/>
  <c r="X45" i="1"/>
  <c r="X89" i="1"/>
  <c r="X65" i="1"/>
  <c r="AN68" i="1"/>
  <c r="AN63" i="1"/>
  <c r="AN57" i="1"/>
  <c r="AN38" i="1"/>
  <c r="AN24" i="1"/>
  <c r="AN20" i="1"/>
  <c r="BJ93" i="2"/>
  <c r="BG93" i="2"/>
  <c r="BJ80" i="2"/>
  <c r="BJ81" i="2"/>
  <c r="BJ82" i="2"/>
  <c r="BJ83" i="2"/>
  <c r="BJ85" i="2"/>
  <c r="BJ86" i="2"/>
  <c r="BJ87" i="2"/>
  <c r="BJ79" i="2"/>
  <c r="BJ68" i="2"/>
  <c r="BJ69" i="2"/>
  <c r="BJ70" i="2"/>
  <c r="BJ71" i="2"/>
  <c r="BK72" i="2"/>
  <c r="BM72" i="2" s="1"/>
  <c r="BJ73" i="2"/>
  <c r="BJ74" i="2"/>
  <c r="BJ75" i="2"/>
  <c r="BJ67" i="2"/>
  <c r="BJ56" i="2"/>
  <c r="BJ57" i="2"/>
  <c r="BJ58" i="2"/>
  <c r="BJ59" i="2"/>
  <c r="BJ61" i="2"/>
  <c r="BJ62" i="2"/>
  <c r="BJ63" i="2"/>
  <c r="BJ55" i="2"/>
  <c r="BJ39" i="2"/>
  <c r="BJ40" i="2"/>
  <c r="BJ41" i="2"/>
  <c r="BJ42" i="2"/>
  <c r="BJ44" i="2"/>
  <c r="BJ46" i="2"/>
  <c r="BJ47" i="2"/>
  <c r="BJ48" i="2"/>
  <c r="BJ38" i="2"/>
  <c r="BJ25" i="2"/>
  <c r="BJ26" i="2"/>
  <c r="BJ27" i="2"/>
  <c r="BJ28" i="2"/>
  <c r="BJ30" i="2"/>
  <c r="BJ32" i="2"/>
  <c r="BJ33" i="2"/>
  <c r="BJ34" i="2"/>
  <c r="BJ24" i="2"/>
  <c r="BJ11" i="2"/>
  <c r="BJ12" i="2"/>
  <c r="BJ13" i="2"/>
  <c r="BJ14" i="2"/>
  <c r="BJ16" i="2"/>
  <c r="BJ18" i="2"/>
  <c r="BJ19" i="2"/>
  <c r="BJ20" i="2"/>
  <c r="BJ10" i="2"/>
  <c r="BG10" i="2"/>
  <c r="BK84" i="2"/>
  <c r="BK88" i="2" s="1"/>
  <c r="BK60" i="2"/>
  <c r="BM60" i="2" s="1"/>
  <c r="BK43" i="2"/>
  <c r="BM43" i="2" s="1"/>
  <c r="BK29" i="2"/>
  <c r="BK15" i="2"/>
  <c r="AN83" i="1"/>
  <c r="AN58" i="1"/>
  <c r="AN86" i="1"/>
  <c r="AN88" i="1"/>
  <c r="AN81" i="1"/>
  <c r="AN76" i="1"/>
  <c r="AN75" i="1"/>
  <c r="AN64" i="1"/>
  <c r="AN56" i="1"/>
  <c r="AN69" i="1"/>
  <c r="AN71" i="1"/>
  <c r="AN59" i="1"/>
  <c r="AN46" i="1"/>
  <c r="AN47" i="1"/>
  <c r="AN48" i="1"/>
  <c r="AN41" i="1"/>
  <c r="AN39" i="1"/>
  <c r="AN32" i="1"/>
  <c r="AN28" i="1"/>
  <c r="AN19" i="1"/>
  <c r="AN13" i="1"/>
  <c r="AJ88" i="1"/>
  <c r="AJ71" i="1"/>
  <c r="AJ63" i="1"/>
  <c r="AJ57" i="1"/>
  <c r="AJ86" i="1"/>
  <c r="AJ81" i="1"/>
  <c r="AJ82" i="1"/>
  <c r="AJ83" i="1"/>
  <c r="AJ76" i="1"/>
  <c r="AJ74" i="1"/>
  <c r="AJ70" i="1"/>
  <c r="AJ64" i="1"/>
  <c r="AJ62" i="1"/>
  <c r="AJ58" i="1"/>
  <c r="AJ59" i="1"/>
  <c r="AJ48" i="1"/>
  <c r="AJ46" i="1"/>
  <c r="AJ47" i="1"/>
  <c r="AJ39" i="1"/>
  <c r="AJ40" i="1"/>
  <c r="AJ41" i="1"/>
  <c r="W85" i="1"/>
  <c r="W89" i="1" s="1"/>
  <c r="W73" i="1"/>
  <c r="W61" i="1"/>
  <c r="W43" i="1"/>
  <c r="W29" i="1"/>
  <c r="W31" i="1" s="1"/>
  <c r="W35" i="1" s="1"/>
  <c r="W15" i="1"/>
  <c r="W17" i="1" s="1"/>
  <c r="BD18" i="2"/>
  <c r="BG18" i="2"/>
  <c r="U85" i="1"/>
  <c r="U73" i="1"/>
  <c r="U61" i="1"/>
  <c r="U43" i="1"/>
  <c r="U29" i="1"/>
  <c r="U15" i="1"/>
  <c r="BG87" i="2"/>
  <c r="BG86" i="2"/>
  <c r="BG85" i="2"/>
  <c r="BH84" i="2"/>
  <c r="BH88" i="2" s="1"/>
  <c r="BG83" i="2"/>
  <c r="BG82" i="2"/>
  <c r="BG81" i="2"/>
  <c r="BG80" i="2"/>
  <c r="BG79" i="2"/>
  <c r="BG75" i="2"/>
  <c r="BG74" i="2"/>
  <c r="BG73" i="2"/>
  <c r="BH72" i="2"/>
  <c r="BH76" i="2" s="1"/>
  <c r="BG71" i="2"/>
  <c r="BG70" i="2"/>
  <c r="BG69" i="2"/>
  <c r="BG68" i="2"/>
  <c r="BG67" i="2"/>
  <c r="BG63" i="2"/>
  <c r="BG62" i="2"/>
  <c r="BG61" i="2"/>
  <c r="BH60" i="2"/>
  <c r="BG59" i="2"/>
  <c r="BG58" i="2"/>
  <c r="BG57" i="2"/>
  <c r="BG56" i="2"/>
  <c r="BG55" i="2"/>
  <c r="BG48" i="2"/>
  <c r="BG47" i="2"/>
  <c r="BG46" i="2"/>
  <c r="BG44" i="2"/>
  <c r="BH43" i="2"/>
  <c r="BG42" i="2"/>
  <c r="BG41" i="2"/>
  <c r="BG40" i="2"/>
  <c r="BG39" i="2"/>
  <c r="BG38" i="2"/>
  <c r="BG34" i="2"/>
  <c r="BG33" i="2"/>
  <c r="BG32" i="2"/>
  <c r="BG30" i="2"/>
  <c r="BH29" i="2"/>
  <c r="BJ29" i="2" s="1"/>
  <c r="BG28" i="2"/>
  <c r="BG27" i="2"/>
  <c r="BG26" i="2"/>
  <c r="BG25" i="2"/>
  <c r="BG24" i="2"/>
  <c r="BG20" i="2"/>
  <c r="BG19" i="2"/>
  <c r="BG16" i="2"/>
  <c r="BH15" i="2"/>
  <c r="BJ15" i="2"/>
  <c r="BG14" i="2"/>
  <c r="BG13" i="2"/>
  <c r="BG12" i="2"/>
  <c r="BG11" i="2"/>
  <c r="BH17" i="2"/>
  <c r="BH31" i="2"/>
  <c r="BD44" i="2"/>
  <c r="BA44" i="2"/>
  <c r="AX44" i="2"/>
  <c r="AU44" i="2"/>
  <c r="AR44" i="2"/>
  <c r="AO44" i="2"/>
  <c r="AL44" i="2"/>
  <c r="AI44" i="2"/>
  <c r="AF44" i="2"/>
  <c r="AC44" i="2"/>
  <c r="Z44" i="2"/>
  <c r="W44" i="2"/>
  <c r="T44" i="2"/>
  <c r="Q44" i="2"/>
  <c r="N44" i="2"/>
  <c r="K44" i="2"/>
  <c r="H44" i="2"/>
  <c r="E44" i="2"/>
  <c r="BD30" i="2"/>
  <c r="BA30" i="2"/>
  <c r="AX30" i="2"/>
  <c r="AU30" i="2"/>
  <c r="AR30" i="2"/>
  <c r="AO30" i="2"/>
  <c r="AL30" i="2"/>
  <c r="AI30" i="2"/>
  <c r="AF30" i="2"/>
  <c r="AC30" i="2"/>
  <c r="Z30" i="2"/>
  <c r="W30" i="2"/>
  <c r="T30" i="2"/>
  <c r="Q30" i="2"/>
  <c r="N30" i="2"/>
  <c r="K30" i="2"/>
  <c r="H30" i="2"/>
  <c r="E30" i="2"/>
  <c r="BD16" i="2"/>
  <c r="BA16" i="2"/>
  <c r="AX16" i="2"/>
  <c r="AU16" i="2"/>
  <c r="AR16" i="2"/>
  <c r="AO16" i="2"/>
  <c r="AL16" i="2"/>
  <c r="AI16" i="2"/>
  <c r="AF16" i="2"/>
  <c r="AC16" i="2"/>
  <c r="Z16" i="2"/>
  <c r="W16" i="2"/>
  <c r="T16" i="2"/>
  <c r="Q16" i="2"/>
  <c r="N16" i="2"/>
  <c r="K16" i="2"/>
  <c r="H16" i="2"/>
  <c r="E16" i="2"/>
  <c r="BD93" i="2"/>
  <c r="BD87" i="2"/>
  <c r="BD86" i="2"/>
  <c r="BD85" i="2"/>
  <c r="BE84" i="2"/>
  <c r="BD83" i="2"/>
  <c r="BD82" i="2"/>
  <c r="BD81" i="2"/>
  <c r="BD80" i="2"/>
  <c r="BD79" i="2"/>
  <c r="BD75" i="2"/>
  <c r="BD74" i="2"/>
  <c r="BD73" i="2"/>
  <c r="BE72" i="2"/>
  <c r="BD71" i="2"/>
  <c r="BD70" i="2"/>
  <c r="BD69" i="2"/>
  <c r="BD68" i="2"/>
  <c r="BD67" i="2"/>
  <c r="BD63" i="2"/>
  <c r="BD62" i="2"/>
  <c r="BD61" i="2"/>
  <c r="BE60" i="2"/>
  <c r="BE64" i="2" s="1"/>
  <c r="BD59" i="2"/>
  <c r="BD58" i="2"/>
  <c r="BD57" i="2"/>
  <c r="BD56" i="2"/>
  <c r="BD55" i="2"/>
  <c r="BD48" i="2"/>
  <c r="BD47" i="2"/>
  <c r="BD46" i="2"/>
  <c r="BE43" i="2"/>
  <c r="BE45" i="2" s="1"/>
  <c r="BE49" i="2" s="1"/>
  <c r="BD42" i="2"/>
  <c r="BD41" i="2"/>
  <c r="BD40" i="2"/>
  <c r="BD39" i="2"/>
  <c r="BD38" i="2"/>
  <c r="BD34" i="2"/>
  <c r="BD33" i="2"/>
  <c r="BD32" i="2"/>
  <c r="BD28" i="2"/>
  <c r="BD27" i="2"/>
  <c r="BD26" i="2"/>
  <c r="BD25" i="2"/>
  <c r="BD20" i="2"/>
  <c r="BD19" i="2"/>
  <c r="BE15" i="2"/>
  <c r="BE17" i="2" s="1"/>
  <c r="BE21" i="2" s="1"/>
  <c r="BD14" i="2"/>
  <c r="BD13" i="2"/>
  <c r="BD12" i="2"/>
  <c r="BD11" i="2"/>
  <c r="BD10" i="2"/>
  <c r="BA10" i="2"/>
  <c r="AN44" i="1"/>
  <c r="AJ44" i="1"/>
  <c r="AN30" i="1"/>
  <c r="AN16" i="1"/>
  <c r="AN18" i="1"/>
  <c r="AC44" i="1"/>
  <c r="AD44" i="1" s="1"/>
  <c r="AC30" i="1"/>
  <c r="AD30" i="1" s="1"/>
  <c r="AC16" i="1"/>
  <c r="AD16" i="1" s="1"/>
  <c r="AC18" i="1"/>
  <c r="AD18" i="1" s="1"/>
  <c r="V15" i="1"/>
  <c r="T15" i="1"/>
  <c r="T17" i="1" s="1"/>
  <c r="T21" i="1" s="1"/>
  <c r="S15" i="1"/>
  <c r="S17" i="1" s="1"/>
  <c r="S21" i="1" s="1"/>
  <c r="R15" i="1"/>
  <c r="R17" i="1" s="1"/>
  <c r="R21" i="1" s="1"/>
  <c r="Q15" i="1"/>
  <c r="P15" i="1"/>
  <c r="O15" i="1"/>
  <c r="O17" i="1" s="1"/>
  <c r="N15" i="1"/>
  <c r="N17" i="1" s="1"/>
  <c r="N21" i="1" s="1"/>
  <c r="M15" i="1"/>
  <c r="M17" i="1" s="1"/>
  <c r="M21" i="1" s="1"/>
  <c r="T85" i="1"/>
  <c r="T89" i="1" s="1"/>
  <c r="T73" i="1"/>
  <c r="T61" i="1"/>
  <c r="T65" i="1" s="1"/>
  <c r="T43" i="1"/>
  <c r="T29" i="1"/>
  <c r="T31" i="1" s="1"/>
  <c r="T35" i="1" s="1"/>
  <c r="BG15" i="2"/>
  <c r="BG43" i="2"/>
  <c r="BH35" i="2"/>
  <c r="BD24" i="2"/>
  <c r="BE29" i="2"/>
  <c r="BE31" i="2" s="1"/>
  <c r="BE88" i="2"/>
  <c r="AN87" i="1"/>
  <c r="AJ87" i="1"/>
  <c r="AN84" i="1"/>
  <c r="AJ84" i="1"/>
  <c r="AN80" i="1"/>
  <c r="AJ75" i="1"/>
  <c r="AN74" i="1"/>
  <c r="AN72" i="1"/>
  <c r="AJ72" i="1"/>
  <c r="AJ69" i="1"/>
  <c r="AN62" i="1"/>
  <c r="AN60" i="1"/>
  <c r="AJ60" i="1"/>
  <c r="AN42" i="1"/>
  <c r="AJ42" i="1"/>
  <c r="AN34" i="1"/>
  <c r="AN33" i="1"/>
  <c r="AN27" i="1"/>
  <c r="AN25" i="1"/>
  <c r="AN14" i="1"/>
  <c r="V85" i="1"/>
  <c r="V73" i="1"/>
  <c r="V61" i="1"/>
  <c r="V43" i="1"/>
  <c r="V29" i="1"/>
  <c r="AJ29" i="1" s="1"/>
  <c r="BA93" i="2"/>
  <c r="BB84" i="2"/>
  <c r="BB88" i="2" s="1"/>
  <c r="BA83" i="2"/>
  <c r="BA82" i="2"/>
  <c r="BA81" i="2"/>
  <c r="BA80" i="2"/>
  <c r="BA79" i="2"/>
  <c r="BB72" i="2"/>
  <c r="BA71" i="2"/>
  <c r="BA70" i="2"/>
  <c r="BA69" i="2"/>
  <c r="BA68" i="2"/>
  <c r="BA67" i="2"/>
  <c r="BB60" i="2"/>
  <c r="BB64" i="2" s="1"/>
  <c r="BA59" i="2"/>
  <c r="BA58" i="2"/>
  <c r="BA57" i="2"/>
  <c r="BA56" i="2"/>
  <c r="BA55" i="2"/>
  <c r="BB43" i="2"/>
  <c r="BB45" i="2" s="1"/>
  <c r="BA42" i="2"/>
  <c r="BA41" i="2"/>
  <c r="BA40" i="2"/>
  <c r="BA39" i="2"/>
  <c r="BA38" i="2"/>
  <c r="BA34" i="2"/>
  <c r="BB29" i="2"/>
  <c r="BA28" i="2"/>
  <c r="BA27" i="2"/>
  <c r="BA26" i="2"/>
  <c r="BA25" i="2"/>
  <c r="BA24" i="2"/>
  <c r="BA20" i="2"/>
  <c r="BA19" i="2"/>
  <c r="BA18" i="2"/>
  <c r="BB15" i="2"/>
  <c r="BB17" i="2" s="1"/>
  <c r="BA14" i="2"/>
  <c r="BA13" i="2"/>
  <c r="BA12" i="2"/>
  <c r="BA11" i="2"/>
  <c r="BB76" i="2"/>
  <c r="BD15" i="2"/>
  <c r="BD84" i="2"/>
  <c r="V89" i="1"/>
  <c r="AJ89" i="1" s="1"/>
  <c r="V45" i="1"/>
  <c r="S85" i="1"/>
  <c r="S89" i="1" s="1"/>
  <c r="S73" i="1"/>
  <c r="S61" i="1"/>
  <c r="S65" i="1" s="1"/>
  <c r="S43" i="1"/>
  <c r="S29" i="1"/>
  <c r="S31" i="1" s="1"/>
  <c r="AY87" i="2"/>
  <c r="BA87" i="2" s="1"/>
  <c r="AY86" i="2"/>
  <c r="BA86" i="2" s="1"/>
  <c r="AY85" i="2"/>
  <c r="BA85" i="2" s="1"/>
  <c r="AY75" i="2"/>
  <c r="AX75" i="2" s="1"/>
  <c r="AY74" i="2"/>
  <c r="BA74" i="2" s="1"/>
  <c r="AY73" i="2"/>
  <c r="BA73" i="2" s="1"/>
  <c r="AY63" i="2"/>
  <c r="BA63" i="2" s="1"/>
  <c r="AY62" i="2"/>
  <c r="AX62" i="2" s="1"/>
  <c r="AY61" i="2"/>
  <c r="BA61" i="2" s="1"/>
  <c r="AY48" i="2"/>
  <c r="BA48" i="2" s="1"/>
  <c r="AY47" i="2"/>
  <c r="BA47" i="2" s="1"/>
  <c r="AY46" i="2"/>
  <c r="AX46" i="2" s="1"/>
  <c r="BA46" i="2"/>
  <c r="AY33" i="2"/>
  <c r="BA33" i="2"/>
  <c r="AY32" i="2"/>
  <c r="BA32" i="2" s="1"/>
  <c r="AX93" i="2"/>
  <c r="AX86" i="2"/>
  <c r="AX85" i="2"/>
  <c r="AY84" i="2"/>
  <c r="AX83" i="2"/>
  <c r="AX82" i="2"/>
  <c r="AX81" i="2"/>
  <c r="AX80" i="2"/>
  <c r="AX79" i="2"/>
  <c r="AX74" i="2"/>
  <c r="AY72" i="2"/>
  <c r="BA72" i="2" s="1"/>
  <c r="AX71" i="2"/>
  <c r="AX70" i="2"/>
  <c r="AX69" i="2"/>
  <c r="AX68" i="2"/>
  <c r="AX67" i="2"/>
  <c r="AX63" i="2"/>
  <c r="AY60" i="2"/>
  <c r="AX59" i="2"/>
  <c r="AX58" i="2"/>
  <c r="AX57" i="2"/>
  <c r="AX56" i="2"/>
  <c r="AX55" i="2"/>
  <c r="AX48" i="2"/>
  <c r="AX47" i="2"/>
  <c r="AY43" i="2"/>
  <c r="AY45" i="2" s="1"/>
  <c r="AX42" i="2"/>
  <c r="AX41" i="2"/>
  <c r="AX40" i="2"/>
  <c r="AX39" i="2"/>
  <c r="AX38" i="2"/>
  <c r="AX34" i="2"/>
  <c r="AX33" i="2"/>
  <c r="AY29" i="2"/>
  <c r="AY31" i="2" s="1"/>
  <c r="AX28" i="2"/>
  <c r="AX27" i="2"/>
  <c r="AX26" i="2"/>
  <c r="AX25" i="2"/>
  <c r="AX24" i="2"/>
  <c r="AX20" i="2"/>
  <c r="AX19" i="2"/>
  <c r="AX18" i="2"/>
  <c r="AY15" i="2"/>
  <c r="AY17" i="2" s="1"/>
  <c r="AX14" i="2"/>
  <c r="AX13" i="2"/>
  <c r="AX12" i="2"/>
  <c r="AX11" i="2"/>
  <c r="AX10" i="2"/>
  <c r="BA29" i="2"/>
  <c r="BA15" i="2"/>
  <c r="R85" i="1"/>
  <c r="R89" i="1" s="1"/>
  <c r="R73" i="1"/>
  <c r="R61" i="1"/>
  <c r="R43" i="1"/>
  <c r="R45" i="1" s="1"/>
  <c r="R49" i="1" s="1"/>
  <c r="R29" i="1"/>
  <c r="AU93" i="2"/>
  <c r="AU87" i="2"/>
  <c r="AU86" i="2"/>
  <c r="AU85" i="2"/>
  <c r="AV84" i="2"/>
  <c r="AV88" i="2" s="1"/>
  <c r="AU88" i="2" s="1"/>
  <c r="AU83" i="2"/>
  <c r="AU82" i="2"/>
  <c r="AU81" i="2"/>
  <c r="AU80" i="2"/>
  <c r="AU79" i="2"/>
  <c r="AU75" i="2"/>
  <c r="AU74" i="2"/>
  <c r="AU73" i="2"/>
  <c r="AV72" i="2"/>
  <c r="AV76" i="2" s="1"/>
  <c r="AU71" i="2"/>
  <c r="AU70" i="2"/>
  <c r="AU69" i="2"/>
  <c r="AU68" i="2"/>
  <c r="AU67" i="2"/>
  <c r="AU63" i="2"/>
  <c r="AU62" i="2"/>
  <c r="AU61" i="2"/>
  <c r="AV60" i="2"/>
  <c r="AU59" i="2"/>
  <c r="AU58" i="2"/>
  <c r="AU57" i="2"/>
  <c r="AU56" i="2"/>
  <c r="AU55" i="2"/>
  <c r="AU48" i="2"/>
  <c r="AU47" i="2"/>
  <c r="AU46" i="2"/>
  <c r="AV43" i="2"/>
  <c r="AU42" i="2"/>
  <c r="AU41" i="2"/>
  <c r="AU40" i="2"/>
  <c r="AU39" i="2"/>
  <c r="AU38" i="2"/>
  <c r="AU34" i="2"/>
  <c r="AU33" i="2"/>
  <c r="AU32" i="2"/>
  <c r="AV29" i="2"/>
  <c r="AV31" i="2" s="1"/>
  <c r="AV35" i="2" s="1"/>
  <c r="AU28" i="2"/>
  <c r="AU27" i="2"/>
  <c r="AU26" i="2"/>
  <c r="AU25" i="2"/>
  <c r="AU24" i="2"/>
  <c r="AU20" i="2"/>
  <c r="AU19" i="2"/>
  <c r="AU18" i="2"/>
  <c r="AV15" i="2"/>
  <c r="AX15" i="2" s="1"/>
  <c r="AU14" i="2"/>
  <c r="AU13" i="2"/>
  <c r="AU12" i="2"/>
  <c r="AU11" i="2"/>
  <c r="AU10" i="2"/>
  <c r="R31" i="1"/>
  <c r="R35" i="1" s="1"/>
  <c r="AX43" i="2"/>
  <c r="R65" i="1"/>
  <c r="R77" i="1"/>
  <c r="AV64" i="2"/>
  <c r="AS84" i="2"/>
  <c r="AS72" i="2"/>
  <c r="AS76" i="2" s="1"/>
  <c r="AS60" i="2"/>
  <c r="AS43" i="2"/>
  <c r="AS45" i="2" s="1"/>
  <c r="AS49" i="2" s="1"/>
  <c r="AS29" i="2"/>
  <c r="AS31" i="2" s="1"/>
  <c r="AS15" i="2"/>
  <c r="AS17" i="2" s="1"/>
  <c r="AS21" i="2" s="1"/>
  <c r="AR93" i="2"/>
  <c r="AR87" i="2"/>
  <c r="AR86" i="2"/>
  <c r="AR85" i="2"/>
  <c r="AR83" i="2"/>
  <c r="AR82" i="2"/>
  <c r="AR81" i="2"/>
  <c r="AR80" i="2"/>
  <c r="AR79" i="2"/>
  <c r="AR75" i="2"/>
  <c r="AR74" i="2"/>
  <c r="AR73" i="2"/>
  <c r="AR71" i="2"/>
  <c r="AR70" i="2"/>
  <c r="AR69" i="2"/>
  <c r="AR68" i="2"/>
  <c r="AR67" i="2"/>
  <c r="AR63" i="2"/>
  <c r="AR62" i="2"/>
  <c r="AR61" i="2"/>
  <c r="AR59" i="2"/>
  <c r="AR58" i="2"/>
  <c r="AR57" i="2"/>
  <c r="AR56" i="2"/>
  <c r="AR55" i="2"/>
  <c r="AR48" i="2"/>
  <c r="AR47" i="2"/>
  <c r="AR46" i="2"/>
  <c r="AR42" i="2"/>
  <c r="AR41" i="2"/>
  <c r="AR40" i="2"/>
  <c r="AR39" i="2"/>
  <c r="AR38" i="2"/>
  <c r="AR34" i="2"/>
  <c r="AR33" i="2"/>
  <c r="AR32" i="2"/>
  <c r="AR28" i="2"/>
  <c r="AR27" i="2"/>
  <c r="AR26" i="2"/>
  <c r="AR25" i="2"/>
  <c r="AR24" i="2"/>
  <c r="AR20" i="2"/>
  <c r="AR19" i="2"/>
  <c r="AR18" i="2"/>
  <c r="AR14" i="2"/>
  <c r="AR13" i="2"/>
  <c r="AR12" i="2"/>
  <c r="AR11" i="2"/>
  <c r="AR10" i="2"/>
  <c r="Q85" i="1"/>
  <c r="Q73" i="1"/>
  <c r="Q61" i="1"/>
  <c r="Q43" i="1"/>
  <c r="Q29" i="1"/>
  <c r="AU29" i="2"/>
  <c r="AS64" i="2"/>
  <c r="AU64" i="2" s="1"/>
  <c r="AS88" i="2"/>
  <c r="AC11" i="1"/>
  <c r="AD11" i="1" s="1"/>
  <c r="AC12" i="1"/>
  <c r="AD12" i="1" s="1"/>
  <c r="AC13" i="1"/>
  <c r="AD13" i="1" s="1"/>
  <c r="AC14" i="1"/>
  <c r="AD14" i="1" s="1"/>
  <c r="AC19" i="1"/>
  <c r="AD19" i="1" s="1"/>
  <c r="AC20" i="1"/>
  <c r="AD20" i="1" s="1"/>
  <c r="AC24" i="1"/>
  <c r="AD24" i="1" s="1"/>
  <c r="AC25" i="1"/>
  <c r="AD25" i="1" s="1"/>
  <c r="AC26" i="1"/>
  <c r="AD26" i="1" s="1"/>
  <c r="AC27" i="1"/>
  <c r="AD27" i="1" s="1"/>
  <c r="AC28" i="1"/>
  <c r="AD28" i="1" s="1"/>
  <c r="AC32" i="1"/>
  <c r="AD32" i="1" s="1"/>
  <c r="AC33" i="1"/>
  <c r="AD33" i="1"/>
  <c r="AC34" i="1"/>
  <c r="AD34" i="1" s="1"/>
  <c r="AC38" i="1"/>
  <c r="AD38" i="1" s="1"/>
  <c r="AC39" i="1"/>
  <c r="AD39" i="1" s="1"/>
  <c r="AC40" i="1"/>
  <c r="AD40" i="1" s="1"/>
  <c r="AC41" i="1"/>
  <c r="AD41" i="1" s="1"/>
  <c r="AC42" i="1"/>
  <c r="AD42" i="1" s="1"/>
  <c r="AC46" i="1"/>
  <c r="AD46" i="1" s="1"/>
  <c r="AC47" i="1"/>
  <c r="AD47" i="1"/>
  <c r="AC48" i="1"/>
  <c r="AD48" i="1" s="1"/>
  <c r="AC56" i="1"/>
  <c r="AD56" i="1" s="1"/>
  <c r="AC57" i="1"/>
  <c r="AD57" i="1" s="1"/>
  <c r="AC58" i="1"/>
  <c r="AD58" i="1" s="1"/>
  <c r="AC59" i="1"/>
  <c r="AD59" i="1" s="1"/>
  <c r="AC62" i="1"/>
  <c r="AD62" i="1" s="1"/>
  <c r="AC63" i="1"/>
  <c r="AD63" i="1" s="1"/>
  <c r="AC64" i="1"/>
  <c r="AD64" i="1" s="1"/>
  <c r="AC68" i="1"/>
  <c r="AD68" i="1" s="1"/>
  <c r="AC69" i="1"/>
  <c r="AD69" i="1" s="1"/>
  <c r="AC70" i="1"/>
  <c r="AD70" i="1" s="1"/>
  <c r="AC71" i="1"/>
  <c r="AD71" i="1" s="1"/>
  <c r="AC74" i="1"/>
  <c r="AD74" i="1" s="1"/>
  <c r="AC75" i="1"/>
  <c r="AD75" i="1" s="1"/>
  <c r="AC76" i="1"/>
  <c r="AD76" i="1" s="1"/>
  <c r="AC80" i="1"/>
  <c r="AD80" i="1" s="1"/>
  <c r="AC81" i="1"/>
  <c r="AD81" i="1" s="1"/>
  <c r="AC82" i="1"/>
  <c r="AD82" i="1" s="1"/>
  <c r="AC83" i="1"/>
  <c r="AD83" i="1" s="1"/>
  <c r="AC86" i="1"/>
  <c r="AD86" i="1" s="1"/>
  <c r="AC87" i="1"/>
  <c r="AD87" i="1" s="1"/>
  <c r="AC88" i="1"/>
  <c r="AD88" i="1" s="1"/>
  <c r="AC94" i="1"/>
  <c r="AD94" i="1" s="1"/>
  <c r="AC10" i="1"/>
  <c r="AD10" i="1" s="1"/>
  <c r="AP84" i="2"/>
  <c r="AP88" i="2" s="1"/>
  <c r="AP72" i="2"/>
  <c r="AP76" i="2" s="1"/>
  <c r="AP60" i="2"/>
  <c r="AP43" i="2"/>
  <c r="AP45" i="2" s="1"/>
  <c r="AP29" i="2"/>
  <c r="AP31" i="2" s="1"/>
  <c r="AP35" i="2" s="1"/>
  <c r="AP15" i="2"/>
  <c r="AP17" i="2" s="1"/>
  <c r="AO93" i="2"/>
  <c r="AO87" i="2"/>
  <c r="AO86" i="2"/>
  <c r="AO85" i="2"/>
  <c r="AO83" i="2"/>
  <c r="AO82" i="2"/>
  <c r="AO81" i="2"/>
  <c r="AO80" i="2"/>
  <c r="AO79" i="2"/>
  <c r="AO75" i="2"/>
  <c r="AO74" i="2"/>
  <c r="AO73" i="2"/>
  <c r="AO71" i="2"/>
  <c r="AO70" i="2"/>
  <c r="AO69" i="2"/>
  <c r="AO68" i="2"/>
  <c r="AO67" i="2"/>
  <c r="AO63" i="2"/>
  <c r="AO62" i="2"/>
  <c r="AO61" i="2"/>
  <c r="AO59" i="2"/>
  <c r="AO58" i="2"/>
  <c r="AO57" i="2"/>
  <c r="AO56" i="2"/>
  <c r="AO55" i="2"/>
  <c r="AO48" i="2"/>
  <c r="AO47" i="2"/>
  <c r="AO46" i="2"/>
  <c r="AO42" i="2"/>
  <c r="AO41" i="2"/>
  <c r="AO40" i="2"/>
  <c r="AO39" i="2"/>
  <c r="AO38" i="2"/>
  <c r="AO34" i="2"/>
  <c r="AO33" i="2"/>
  <c r="AO32" i="2"/>
  <c r="AO28" i="2"/>
  <c r="AO27" i="2"/>
  <c r="AO26" i="2"/>
  <c r="AO25" i="2"/>
  <c r="AO24" i="2"/>
  <c r="AO20" i="2"/>
  <c r="AO19" i="2"/>
  <c r="AO18" i="2"/>
  <c r="AO14" i="2"/>
  <c r="AO13" i="2"/>
  <c r="AO12" i="2"/>
  <c r="AO11" i="2"/>
  <c r="AO10" i="2"/>
  <c r="AM84" i="2"/>
  <c r="AM88" i="2" s="1"/>
  <c r="AM72" i="2"/>
  <c r="AM76" i="2" s="1"/>
  <c r="AM60" i="2"/>
  <c r="AM64" i="2" s="1"/>
  <c r="AM43" i="2"/>
  <c r="AM45" i="2" s="1"/>
  <c r="AM49" i="2" s="1"/>
  <c r="AM29" i="2"/>
  <c r="AM31" i="2" s="1"/>
  <c r="AM35" i="2" s="1"/>
  <c r="AO35" i="2" s="1"/>
  <c r="AM15" i="2"/>
  <c r="AM17" i="2" s="1"/>
  <c r="AL93" i="2"/>
  <c r="AL87" i="2"/>
  <c r="AL86" i="2"/>
  <c r="AL85" i="2"/>
  <c r="AL83" i="2"/>
  <c r="AL82" i="2"/>
  <c r="AL81" i="2"/>
  <c r="AL80" i="2"/>
  <c r="AL79" i="2"/>
  <c r="AL75" i="2"/>
  <c r="AL74" i="2"/>
  <c r="AL73" i="2"/>
  <c r="AL71" i="2"/>
  <c r="AL70" i="2"/>
  <c r="AL69" i="2"/>
  <c r="AL68" i="2"/>
  <c r="AL67" i="2"/>
  <c r="AL63" i="2"/>
  <c r="AL62" i="2"/>
  <c r="AL61" i="2"/>
  <c r="AL59" i="2"/>
  <c r="AL58" i="2"/>
  <c r="AL57" i="2"/>
  <c r="AL56" i="2"/>
  <c r="AL55" i="2"/>
  <c r="AL48" i="2"/>
  <c r="AL47" i="2"/>
  <c r="AL46" i="2"/>
  <c r="AL42" i="2"/>
  <c r="AL41" i="2"/>
  <c r="AL40" i="2"/>
  <c r="AL39" i="2"/>
  <c r="AL38" i="2"/>
  <c r="AL34" i="2"/>
  <c r="AL33" i="2"/>
  <c r="AL32" i="2"/>
  <c r="AL28" i="2"/>
  <c r="AL27" i="2"/>
  <c r="AL26" i="2"/>
  <c r="AL25" i="2"/>
  <c r="AL24" i="2"/>
  <c r="AL20" i="2"/>
  <c r="AL19" i="2"/>
  <c r="AL18" i="2"/>
  <c r="AL14" i="2"/>
  <c r="AL13" i="2"/>
  <c r="AL12" i="2"/>
  <c r="AL11" i="2"/>
  <c r="AL10" i="2"/>
  <c r="P85" i="1"/>
  <c r="P73" i="1"/>
  <c r="P61" i="1"/>
  <c r="P43" i="1"/>
  <c r="P29" i="1"/>
  <c r="O85" i="1"/>
  <c r="O73" i="1"/>
  <c r="O61" i="1"/>
  <c r="O65" i="1" s="1"/>
  <c r="O43" i="1"/>
  <c r="O45" i="1" s="1"/>
  <c r="O49" i="1" s="1"/>
  <c r="O29" i="1"/>
  <c r="O31" i="1" s="1"/>
  <c r="O35" i="1" s="1"/>
  <c r="AI93" i="2"/>
  <c r="AI87" i="2"/>
  <c r="AI86" i="2"/>
  <c r="AI85" i="2"/>
  <c r="AI83" i="2"/>
  <c r="AI82" i="2"/>
  <c r="AI81" i="2"/>
  <c r="AI80" i="2"/>
  <c r="AI79" i="2"/>
  <c r="AI75" i="2"/>
  <c r="AI74" i="2"/>
  <c r="AI73" i="2"/>
  <c r="AI71" i="2"/>
  <c r="AI70" i="2"/>
  <c r="AI69" i="2"/>
  <c r="AI68" i="2"/>
  <c r="AI67" i="2"/>
  <c r="AI63" i="2"/>
  <c r="AI62" i="2"/>
  <c r="AI61" i="2"/>
  <c r="AI59" i="2"/>
  <c r="AI58" i="2"/>
  <c r="AI57" i="2"/>
  <c r="AI56" i="2"/>
  <c r="AI55" i="2"/>
  <c r="AI48" i="2"/>
  <c r="AI47" i="2"/>
  <c r="AI46" i="2"/>
  <c r="AI42" i="2"/>
  <c r="AI41" i="2"/>
  <c r="AI40" i="2"/>
  <c r="AI39" i="2"/>
  <c r="AI38" i="2"/>
  <c r="AI34" i="2"/>
  <c r="AI33" i="2"/>
  <c r="AI32" i="2"/>
  <c r="AI28" i="2"/>
  <c r="AI27" i="2"/>
  <c r="AI26" i="2"/>
  <c r="AI25" i="2"/>
  <c r="AI24" i="2"/>
  <c r="AI20" i="2"/>
  <c r="AI19" i="2"/>
  <c r="AI18" i="2"/>
  <c r="AI14" i="2"/>
  <c r="AI13" i="2"/>
  <c r="AI12" i="2"/>
  <c r="AI11" i="2"/>
  <c r="AI10" i="2"/>
  <c r="AF93" i="2"/>
  <c r="AF87" i="2"/>
  <c r="AF86" i="2"/>
  <c r="AF85" i="2"/>
  <c r="AF83" i="2"/>
  <c r="AF82" i="2"/>
  <c r="AF80" i="2"/>
  <c r="AF79" i="2"/>
  <c r="AF75" i="2"/>
  <c r="AF74" i="2"/>
  <c r="AF73" i="2"/>
  <c r="AF71" i="2"/>
  <c r="AF70" i="2"/>
  <c r="AF68" i="2"/>
  <c r="AF67" i="2"/>
  <c r="AF63" i="2"/>
  <c r="AF62" i="2"/>
  <c r="AF61" i="2"/>
  <c r="AF59" i="2"/>
  <c r="AF58" i="2"/>
  <c r="AF56" i="2"/>
  <c r="AF55" i="2"/>
  <c r="AF48" i="2"/>
  <c r="AF47" i="2"/>
  <c r="AF46" i="2"/>
  <c r="AF42" i="2"/>
  <c r="AF41" i="2"/>
  <c r="AF39" i="2"/>
  <c r="AF38" i="2"/>
  <c r="AF34" i="2"/>
  <c r="AF33" i="2"/>
  <c r="AF32" i="2"/>
  <c r="AF28" i="2"/>
  <c r="AF27" i="2"/>
  <c r="AF25" i="2"/>
  <c r="AF24" i="2"/>
  <c r="AF20" i="2"/>
  <c r="AF19" i="2"/>
  <c r="AF18" i="2"/>
  <c r="AF14" i="2"/>
  <c r="AF13" i="2"/>
  <c r="AF11" i="2"/>
  <c r="AF10" i="2"/>
  <c r="AC93" i="2"/>
  <c r="AC87" i="2"/>
  <c r="AC86" i="2"/>
  <c r="AC85" i="2"/>
  <c r="AC83" i="2"/>
  <c r="AC82" i="2"/>
  <c r="AC80" i="2"/>
  <c r="AC79" i="2"/>
  <c r="AC75" i="2"/>
  <c r="AC74" i="2"/>
  <c r="AC73" i="2"/>
  <c r="AC71" i="2"/>
  <c r="AC70" i="2"/>
  <c r="AC68" i="2"/>
  <c r="AC67" i="2"/>
  <c r="AC63" i="2"/>
  <c r="AC62" i="2"/>
  <c r="AC61" i="2"/>
  <c r="AC59" i="2"/>
  <c r="AC58" i="2"/>
  <c r="AC56" i="2"/>
  <c r="AC55" i="2"/>
  <c r="AC48" i="2"/>
  <c r="AC47" i="2"/>
  <c r="AC46" i="2"/>
  <c r="AC42" i="2"/>
  <c r="AC41" i="2"/>
  <c r="AC39" i="2"/>
  <c r="AC38" i="2"/>
  <c r="AC34" i="2"/>
  <c r="AC33" i="2"/>
  <c r="AC32" i="2"/>
  <c r="AC28" i="2"/>
  <c r="AC27" i="2"/>
  <c r="AC25" i="2"/>
  <c r="AC24" i="2"/>
  <c r="AC20" i="2"/>
  <c r="AC19" i="2"/>
  <c r="AC18" i="2"/>
  <c r="AC14" i="2"/>
  <c r="AC13" i="2"/>
  <c r="AC11" i="2"/>
  <c r="AC10" i="2"/>
  <c r="Z93" i="2"/>
  <c r="Z87" i="2"/>
  <c r="Z86" i="2"/>
  <c r="Z85" i="2"/>
  <c r="Z83" i="2"/>
  <c r="Z82" i="2"/>
  <c r="Z80" i="2"/>
  <c r="Z79" i="2"/>
  <c r="Z75" i="2"/>
  <c r="Z74" i="2"/>
  <c r="Z73" i="2"/>
  <c r="Z71" i="2"/>
  <c r="Z70" i="2"/>
  <c r="Z68" i="2"/>
  <c r="Z67" i="2"/>
  <c r="Z63" i="2"/>
  <c r="Z62" i="2"/>
  <c r="Z61" i="2"/>
  <c r="Z59" i="2"/>
  <c r="Z58" i="2"/>
  <c r="Z56" i="2"/>
  <c r="Z55" i="2"/>
  <c r="Z48" i="2"/>
  <c r="Z47" i="2"/>
  <c r="Z46" i="2"/>
  <c r="Z42" i="2"/>
  <c r="Z41" i="2"/>
  <c r="Z39" i="2"/>
  <c r="Z38" i="2"/>
  <c r="Z34" i="2"/>
  <c r="Z33" i="2"/>
  <c r="Z32" i="2"/>
  <c r="Z28" i="2"/>
  <c r="Z27" i="2"/>
  <c r="Z25" i="2"/>
  <c r="Z24" i="2"/>
  <c r="Z20" i="2"/>
  <c r="Z19" i="2"/>
  <c r="Z18" i="2"/>
  <c r="Z14" i="2"/>
  <c r="Z13" i="2"/>
  <c r="Z11" i="2"/>
  <c r="Z10" i="2"/>
  <c r="W93" i="2"/>
  <c r="W87" i="2"/>
  <c r="W86" i="2"/>
  <c r="W85" i="2"/>
  <c r="W83" i="2"/>
  <c r="W82" i="2"/>
  <c r="W80" i="2"/>
  <c r="W79" i="2"/>
  <c r="W75" i="2"/>
  <c r="W74" i="2"/>
  <c r="W73" i="2"/>
  <c r="W71" i="2"/>
  <c r="W70" i="2"/>
  <c r="W68" i="2"/>
  <c r="W67" i="2"/>
  <c r="W63" i="2"/>
  <c r="W62" i="2"/>
  <c r="W61" i="2"/>
  <c r="W59" i="2"/>
  <c r="W58" i="2"/>
  <c r="W56" i="2"/>
  <c r="W55" i="2"/>
  <c r="W48" i="2"/>
  <c r="W47" i="2"/>
  <c r="W46" i="2"/>
  <c r="W42" i="2"/>
  <c r="W41" i="2"/>
  <c r="W39" i="2"/>
  <c r="W38" i="2"/>
  <c r="W34" i="2"/>
  <c r="W33" i="2"/>
  <c r="W32" i="2"/>
  <c r="W28" i="2"/>
  <c r="W27" i="2"/>
  <c r="W25" i="2"/>
  <c r="W24" i="2"/>
  <c r="W20" i="2"/>
  <c r="W19" i="2"/>
  <c r="W18" i="2"/>
  <c r="W14" i="2"/>
  <c r="W13" i="2"/>
  <c r="W11" i="2"/>
  <c r="W10" i="2"/>
  <c r="T93" i="2"/>
  <c r="T87" i="2"/>
  <c r="T86" i="2"/>
  <c r="T85" i="2"/>
  <c r="T83" i="2"/>
  <c r="T82" i="2"/>
  <c r="T80" i="2"/>
  <c r="T79" i="2"/>
  <c r="T75" i="2"/>
  <c r="T74" i="2"/>
  <c r="T73" i="2"/>
  <c r="T71" i="2"/>
  <c r="T70" i="2"/>
  <c r="T68" i="2"/>
  <c r="T67" i="2"/>
  <c r="T63" i="2"/>
  <c r="T62" i="2"/>
  <c r="T61" i="2"/>
  <c r="T59" i="2"/>
  <c r="T58" i="2"/>
  <c r="T56" i="2"/>
  <c r="T55" i="2"/>
  <c r="T48" i="2"/>
  <c r="T47" i="2"/>
  <c r="T46" i="2"/>
  <c r="T42" i="2"/>
  <c r="T41" i="2"/>
  <c r="T39" i="2"/>
  <c r="T38" i="2"/>
  <c r="T34" i="2"/>
  <c r="T33" i="2"/>
  <c r="T32" i="2"/>
  <c r="T28" i="2"/>
  <c r="T27" i="2"/>
  <c r="T25" i="2"/>
  <c r="T24" i="2"/>
  <c r="T20" i="2"/>
  <c r="T19" i="2"/>
  <c r="T18" i="2"/>
  <c r="T14" i="2"/>
  <c r="T13" i="2"/>
  <c r="T11" i="2"/>
  <c r="T10" i="2"/>
  <c r="Q93" i="2"/>
  <c r="Q87" i="2"/>
  <c r="Q86" i="2"/>
  <c r="Q85" i="2"/>
  <c r="Q83" i="2"/>
  <c r="Q82" i="2"/>
  <c r="Q80" i="2"/>
  <c r="Q79" i="2"/>
  <c r="Q75" i="2"/>
  <c r="Q74" i="2"/>
  <c r="Q73" i="2"/>
  <c r="Q71" i="2"/>
  <c r="Q70" i="2"/>
  <c r="Q68" i="2"/>
  <c r="Q67" i="2"/>
  <c r="Q63" i="2"/>
  <c r="Q62" i="2"/>
  <c r="Q61" i="2"/>
  <c r="Q59" i="2"/>
  <c r="Q58" i="2"/>
  <c r="Q56" i="2"/>
  <c r="Q55" i="2"/>
  <c r="Q48" i="2"/>
  <c r="Q47" i="2"/>
  <c r="Q46" i="2"/>
  <c r="Q42" i="2"/>
  <c r="Q41" i="2"/>
  <c r="Q39" i="2"/>
  <c r="Q38" i="2"/>
  <c r="Q34" i="2"/>
  <c r="Q33" i="2"/>
  <c r="Q32" i="2"/>
  <c r="Q28" i="2"/>
  <c r="Q27" i="2"/>
  <c r="Q25" i="2"/>
  <c r="Q24" i="2"/>
  <c r="Q20" i="2"/>
  <c r="Q19" i="2"/>
  <c r="Q18" i="2"/>
  <c r="Q14" i="2"/>
  <c r="Q13" i="2"/>
  <c r="Q11" i="2"/>
  <c r="Q10" i="2"/>
  <c r="N93" i="2"/>
  <c r="N87" i="2"/>
  <c r="N86" i="2"/>
  <c r="N85" i="2"/>
  <c r="N83" i="2"/>
  <c r="N82" i="2"/>
  <c r="N80" i="2"/>
  <c r="N79" i="2"/>
  <c r="N75" i="2"/>
  <c r="N74" i="2"/>
  <c r="N73" i="2"/>
  <c r="N71" i="2"/>
  <c r="N70" i="2"/>
  <c r="N68" i="2"/>
  <c r="N67" i="2"/>
  <c r="N63" i="2"/>
  <c r="N62" i="2"/>
  <c r="N61" i="2"/>
  <c r="N59" i="2"/>
  <c r="N58" i="2"/>
  <c r="N56" i="2"/>
  <c r="N55" i="2"/>
  <c r="N48" i="2"/>
  <c r="N47" i="2"/>
  <c r="N46" i="2"/>
  <c r="N42" i="2"/>
  <c r="N41" i="2"/>
  <c r="N39" i="2"/>
  <c r="N38" i="2"/>
  <c r="N34" i="2"/>
  <c r="N33" i="2"/>
  <c r="N32" i="2"/>
  <c r="N28" i="2"/>
  <c r="N27" i="2"/>
  <c r="N25" i="2"/>
  <c r="N24" i="2"/>
  <c r="N20" i="2"/>
  <c r="N19" i="2"/>
  <c r="N18" i="2"/>
  <c r="N14" i="2"/>
  <c r="N13" i="2"/>
  <c r="N11" i="2"/>
  <c r="N10" i="2"/>
  <c r="K93" i="2"/>
  <c r="K87" i="2"/>
  <c r="K86" i="2"/>
  <c r="K85" i="2"/>
  <c r="K83" i="2"/>
  <c r="K82" i="2"/>
  <c r="K80" i="2"/>
  <c r="K79" i="2"/>
  <c r="K75" i="2"/>
  <c r="K74" i="2"/>
  <c r="K73" i="2"/>
  <c r="K71" i="2"/>
  <c r="K70" i="2"/>
  <c r="K68" i="2"/>
  <c r="K67" i="2"/>
  <c r="K63" i="2"/>
  <c r="K62" i="2"/>
  <c r="K61" i="2"/>
  <c r="K59" i="2"/>
  <c r="K58" i="2"/>
  <c r="K56" i="2"/>
  <c r="K55" i="2"/>
  <c r="K48" i="2"/>
  <c r="K47" i="2"/>
  <c r="K46" i="2"/>
  <c r="K42" i="2"/>
  <c r="K41" i="2"/>
  <c r="K39" i="2"/>
  <c r="K38" i="2"/>
  <c r="K34" i="2"/>
  <c r="K33" i="2"/>
  <c r="K32" i="2"/>
  <c r="K28" i="2"/>
  <c r="K27" i="2"/>
  <c r="K25" i="2"/>
  <c r="K24" i="2"/>
  <c r="K20" i="2"/>
  <c r="K19" i="2"/>
  <c r="K18" i="2"/>
  <c r="K14" i="2"/>
  <c r="K13" i="2"/>
  <c r="K11" i="2"/>
  <c r="K10" i="2"/>
  <c r="H93" i="2"/>
  <c r="H87" i="2"/>
  <c r="H86" i="2"/>
  <c r="H85" i="2"/>
  <c r="H83" i="2"/>
  <c r="H82" i="2"/>
  <c r="H80" i="2"/>
  <c r="H79" i="2"/>
  <c r="H75" i="2"/>
  <c r="H74" i="2"/>
  <c r="H73" i="2"/>
  <c r="H71" i="2"/>
  <c r="H70" i="2"/>
  <c r="H68" i="2"/>
  <c r="H67" i="2"/>
  <c r="H63" i="2"/>
  <c r="H62" i="2"/>
  <c r="H61" i="2"/>
  <c r="H59" i="2"/>
  <c r="H58" i="2"/>
  <c r="H56" i="2"/>
  <c r="H55" i="2"/>
  <c r="H48" i="2"/>
  <c r="H47" i="2"/>
  <c r="H46" i="2"/>
  <c r="H42" i="2"/>
  <c r="H41" i="2"/>
  <c r="H39" i="2"/>
  <c r="H38" i="2"/>
  <c r="H34" i="2"/>
  <c r="H33" i="2"/>
  <c r="H32" i="2"/>
  <c r="H28" i="2"/>
  <c r="H27" i="2"/>
  <c r="H25" i="2"/>
  <c r="H24" i="2"/>
  <c r="H20" i="2"/>
  <c r="H19" i="2"/>
  <c r="H18" i="2"/>
  <c r="H14" i="2"/>
  <c r="H13" i="2"/>
  <c r="H11" i="2"/>
  <c r="H10" i="2"/>
  <c r="E93" i="2"/>
  <c r="E87" i="2"/>
  <c r="E86" i="2"/>
  <c r="E85" i="2"/>
  <c r="E83" i="2"/>
  <c r="E82" i="2"/>
  <c r="E80" i="2"/>
  <c r="E79" i="2"/>
  <c r="E75" i="2"/>
  <c r="E74" i="2"/>
  <c r="E73" i="2"/>
  <c r="E71" i="2"/>
  <c r="E70" i="2"/>
  <c r="E68" i="2"/>
  <c r="E67" i="2"/>
  <c r="E63" i="2"/>
  <c r="E62" i="2"/>
  <c r="E61" i="2"/>
  <c r="E59" i="2"/>
  <c r="E58" i="2"/>
  <c r="E56" i="2"/>
  <c r="E55" i="2"/>
  <c r="E48" i="2"/>
  <c r="E47" i="2"/>
  <c r="E46" i="2"/>
  <c r="E42" i="2"/>
  <c r="E41" i="2"/>
  <c r="E39" i="2"/>
  <c r="E38" i="2"/>
  <c r="E34" i="2"/>
  <c r="E33" i="2"/>
  <c r="E32" i="2"/>
  <c r="E28" i="2"/>
  <c r="E27" i="2"/>
  <c r="E25" i="2"/>
  <c r="E24" i="2"/>
  <c r="E20" i="2"/>
  <c r="E19" i="2"/>
  <c r="E18" i="2"/>
  <c r="E14" i="2"/>
  <c r="E13" i="2"/>
  <c r="E11" i="2"/>
  <c r="E10" i="2"/>
  <c r="AJ84" i="2"/>
  <c r="AJ88" i="2" s="1"/>
  <c r="AI88" i="2" s="1"/>
  <c r="AG84" i="2"/>
  <c r="AG88" i="2" s="1"/>
  <c r="AD81" i="2"/>
  <c r="AD84" i="2" s="1"/>
  <c r="AD88" i="2" s="1"/>
  <c r="AA81" i="2"/>
  <c r="AA84" i="2" s="1"/>
  <c r="X81" i="2"/>
  <c r="X84" i="2" s="1"/>
  <c r="X88" i="2" s="1"/>
  <c r="U81" i="2"/>
  <c r="U84" i="2" s="1"/>
  <c r="R81" i="2"/>
  <c r="R84" i="2"/>
  <c r="R88" i="2" s="1"/>
  <c r="O81" i="2"/>
  <c r="O84" i="2" s="1"/>
  <c r="L81" i="2"/>
  <c r="L84" i="2" s="1"/>
  <c r="L88" i="2" s="1"/>
  <c r="I81" i="2"/>
  <c r="H81" i="2" s="1"/>
  <c r="F81" i="2"/>
  <c r="F84" i="2" s="1"/>
  <c r="F88" i="2" s="1"/>
  <c r="C81" i="2"/>
  <c r="C84" i="2" s="1"/>
  <c r="C88" i="2" s="1"/>
  <c r="AJ72" i="2"/>
  <c r="AJ76" i="2" s="1"/>
  <c r="AG72" i="2"/>
  <c r="AG76" i="2" s="1"/>
  <c r="AF76" i="2" s="1"/>
  <c r="AD69" i="2"/>
  <c r="AD72" i="2" s="1"/>
  <c r="AD76" i="2" s="1"/>
  <c r="AA69" i="2"/>
  <c r="X69" i="2"/>
  <c r="X72" i="2" s="1"/>
  <c r="X76" i="2" s="1"/>
  <c r="U69" i="2"/>
  <c r="U72" i="2" s="1"/>
  <c r="R69" i="2"/>
  <c r="R72" i="2" s="1"/>
  <c r="R76" i="2" s="1"/>
  <c r="O69" i="2"/>
  <c r="O72" i="2" s="1"/>
  <c r="L69" i="2"/>
  <c r="L72" i="2" s="1"/>
  <c r="I69" i="2"/>
  <c r="I72" i="2" s="1"/>
  <c r="F69" i="2"/>
  <c r="F72" i="2" s="1"/>
  <c r="F76" i="2" s="1"/>
  <c r="C69" i="2"/>
  <c r="C72" i="2" s="1"/>
  <c r="C76" i="2" s="1"/>
  <c r="E76" i="2" s="1"/>
  <c r="AJ60" i="2"/>
  <c r="AJ64" i="2" s="1"/>
  <c r="AG60" i="2"/>
  <c r="AG64" i="2" s="1"/>
  <c r="AD57" i="2"/>
  <c r="AD60" i="2"/>
  <c r="AD64" i="2" s="1"/>
  <c r="AF64" i="2" s="1"/>
  <c r="AA57" i="2"/>
  <c r="AA60" i="2" s="1"/>
  <c r="AA64" i="2" s="1"/>
  <c r="Z64" i="2" s="1"/>
  <c r="X57" i="2"/>
  <c r="X60" i="2" s="1"/>
  <c r="X64" i="2" s="1"/>
  <c r="U57" i="2"/>
  <c r="U60" i="2" s="1"/>
  <c r="R57" i="2"/>
  <c r="R60" i="2" s="1"/>
  <c r="R64" i="2" s="1"/>
  <c r="O57" i="2"/>
  <c r="O60" i="2" s="1"/>
  <c r="O64" i="2" s="1"/>
  <c r="Q64" i="2" s="1"/>
  <c r="L57" i="2"/>
  <c r="L60" i="2" s="1"/>
  <c r="L64" i="2" s="1"/>
  <c r="I57" i="2"/>
  <c r="I60" i="2" s="1"/>
  <c r="F57" i="2"/>
  <c r="F60" i="2" s="1"/>
  <c r="C57" i="2"/>
  <c r="C60" i="2" s="1"/>
  <c r="C64" i="2" s="1"/>
  <c r="AJ43" i="2"/>
  <c r="AJ45" i="2" s="1"/>
  <c r="AJ49" i="2" s="1"/>
  <c r="AG43" i="2"/>
  <c r="AG45" i="2" s="1"/>
  <c r="AD40" i="2"/>
  <c r="AA40" i="2"/>
  <c r="X40" i="2"/>
  <c r="U40" i="2"/>
  <c r="R40" i="2"/>
  <c r="T40" i="2" s="1"/>
  <c r="O40" i="2"/>
  <c r="L40" i="2"/>
  <c r="I40" i="2"/>
  <c r="I43" i="2" s="1"/>
  <c r="H43" i="2" s="1"/>
  <c r="F40" i="2"/>
  <c r="C40" i="2"/>
  <c r="AJ29" i="2"/>
  <c r="AJ31" i="2" s="1"/>
  <c r="AJ35" i="2" s="1"/>
  <c r="AG29" i="2"/>
  <c r="AG31" i="2" s="1"/>
  <c r="AD26" i="2"/>
  <c r="AD29" i="2" s="1"/>
  <c r="AA26" i="2"/>
  <c r="AA29" i="2" s="1"/>
  <c r="AA31" i="2" s="1"/>
  <c r="X26" i="2"/>
  <c r="U26" i="2"/>
  <c r="W26" i="2" s="1"/>
  <c r="R26" i="2"/>
  <c r="O26" i="2"/>
  <c r="L26" i="2"/>
  <c r="I26" i="2"/>
  <c r="F26" i="2"/>
  <c r="E26" i="2" s="1"/>
  <c r="C26" i="2"/>
  <c r="AJ15" i="2"/>
  <c r="AJ17" i="2" s="1"/>
  <c r="AJ21" i="2" s="1"/>
  <c r="AG15" i="2"/>
  <c r="AI15" i="2" s="1"/>
  <c r="AD12" i="2"/>
  <c r="AA12" i="2"/>
  <c r="X12" i="2"/>
  <c r="U12" i="2"/>
  <c r="R12" i="2"/>
  <c r="R15" i="2" s="1"/>
  <c r="O12" i="2"/>
  <c r="L12" i="2"/>
  <c r="K12" i="2" s="1"/>
  <c r="I12" i="2"/>
  <c r="F12" i="2"/>
  <c r="C12" i="2"/>
  <c r="C15" i="2" s="1"/>
  <c r="N85" i="1"/>
  <c r="N89" i="1" s="1"/>
  <c r="N73" i="1"/>
  <c r="N43" i="1"/>
  <c r="N29" i="1"/>
  <c r="M85" i="1"/>
  <c r="M89" i="1" s="1"/>
  <c r="M73" i="1"/>
  <c r="M77" i="1" s="1"/>
  <c r="M43" i="1"/>
  <c r="M45" i="1" s="1"/>
  <c r="M49" i="1" s="1"/>
  <c r="M29" i="1"/>
  <c r="N61" i="1"/>
  <c r="L82" i="1"/>
  <c r="L85" i="1" s="1"/>
  <c r="L89" i="1" s="1"/>
  <c r="K82" i="1"/>
  <c r="K85" i="1" s="1"/>
  <c r="K89" i="1" s="1"/>
  <c r="L70" i="1"/>
  <c r="K70" i="1"/>
  <c r="K73" i="1" s="1"/>
  <c r="K77" i="1" s="1"/>
  <c r="L58" i="1"/>
  <c r="L61" i="1" s="1"/>
  <c r="L65" i="1" s="1"/>
  <c r="K58" i="1"/>
  <c r="K61" i="1" s="1"/>
  <c r="K65" i="1" s="1"/>
  <c r="L40" i="1"/>
  <c r="L43" i="1" s="1"/>
  <c r="L45" i="1" s="1"/>
  <c r="L49" i="1" s="1"/>
  <c r="K40" i="1"/>
  <c r="K43" i="1" s="1"/>
  <c r="K45" i="1" s="1"/>
  <c r="K49" i="1" s="1"/>
  <c r="L26" i="1"/>
  <c r="K26" i="1"/>
  <c r="K29" i="1" s="1"/>
  <c r="K31" i="1" s="1"/>
  <c r="K35" i="1" s="1"/>
  <c r="L12" i="1"/>
  <c r="K12" i="1"/>
  <c r="K15" i="1"/>
  <c r="K17" i="1" s="1"/>
  <c r="K21" i="1" s="1"/>
  <c r="J82" i="1"/>
  <c r="J85" i="1" s="1"/>
  <c r="J89" i="1" s="1"/>
  <c r="J70" i="1"/>
  <c r="J58" i="1"/>
  <c r="J61" i="1" s="1"/>
  <c r="J65" i="1" s="1"/>
  <c r="J40" i="1"/>
  <c r="J43" i="1" s="1"/>
  <c r="J45" i="1" s="1"/>
  <c r="J49" i="1" s="1"/>
  <c r="J26" i="1"/>
  <c r="J29" i="1" s="1"/>
  <c r="J31" i="1" s="1"/>
  <c r="J35" i="1" s="1"/>
  <c r="J12" i="1"/>
  <c r="J15" i="1" s="1"/>
  <c r="J17" i="1" s="1"/>
  <c r="J21" i="1" s="1"/>
  <c r="I82" i="1"/>
  <c r="I85" i="1"/>
  <c r="I89" i="1" s="1"/>
  <c r="I70" i="1"/>
  <c r="I73" i="1" s="1"/>
  <c r="I77" i="1" s="1"/>
  <c r="I58" i="1"/>
  <c r="I61" i="1"/>
  <c r="I40" i="1"/>
  <c r="I43" i="1" s="1"/>
  <c r="I45" i="1" s="1"/>
  <c r="I49" i="1" s="1"/>
  <c r="I26" i="1"/>
  <c r="I29" i="1" s="1"/>
  <c r="I31" i="1" s="1"/>
  <c r="I35" i="1" s="1"/>
  <c r="I12" i="1"/>
  <c r="I15" i="1" s="1"/>
  <c r="I17" i="1" s="1"/>
  <c r="I21" i="1" s="1"/>
  <c r="H82" i="1"/>
  <c r="H85" i="1" s="1"/>
  <c r="H89" i="1" s="1"/>
  <c r="H70" i="1"/>
  <c r="H73" i="1" s="1"/>
  <c r="H77" i="1" s="1"/>
  <c r="H58" i="1"/>
  <c r="H61" i="1" s="1"/>
  <c r="H65" i="1" s="1"/>
  <c r="H40" i="1"/>
  <c r="H43" i="1" s="1"/>
  <c r="H45" i="1" s="1"/>
  <c r="H49" i="1" s="1"/>
  <c r="H26" i="1"/>
  <c r="H29" i="1" s="1"/>
  <c r="H31" i="1" s="1"/>
  <c r="H35" i="1" s="1"/>
  <c r="H12" i="1"/>
  <c r="H15" i="1" s="1"/>
  <c r="H17" i="1" s="1"/>
  <c r="H21" i="1" s="1"/>
  <c r="G82" i="1"/>
  <c r="G85" i="1" s="1"/>
  <c r="G89" i="1" s="1"/>
  <c r="G70" i="1"/>
  <c r="G73" i="1" s="1"/>
  <c r="G77" i="1" s="1"/>
  <c r="G58" i="1"/>
  <c r="G61" i="1"/>
  <c r="G65" i="1" s="1"/>
  <c r="G40" i="1"/>
  <c r="G43" i="1" s="1"/>
  <c r="G45" i="1" s="1"/>
  <c r="G49" i="1" s="1"/>
  <c r="G26" i="1"/>
  <c r="G29" i="1"/>
  <c r="G31" i="1" s="1"/>
  <c r="G35" i="1" s="1"/>
  <c r="G12" i="1"/>
  <c r="G15" i="1" s="1"/>
  <c r="G17" i="1" s="1"/>
  <c r="G21" i="1" s="1"/>
  <c r="F82" i="1"/>
  <c r="F85" i="1" s="1"/>
  <c r="F89" i="1" s="1"/>
  <c r="F70" i="1"/>
  <c r="F73" i="1" s="1"/>
  <c r="F77" i="1" s="1"/>
  <c r="F58" i="1"/>
  <c r="F61" i="1" s="1"/>
  <c r="F65" i="1" s="1"/>
  <c r="F40" i="1"/>
  <c r="F43" i="1" s="1"/>
  <c r="F45" i="1" s="1"/>
  <c r="F49" i="1" s="1"/>
  <c r="F26" i="1"/>
  <c r="F29" i="1" s="1"/>
  <c r="F31" i="1" s="1"/>
  <c r="F35" i="1" s="1"/>
  <c r="F12" i="1"/>
  <c r="F15" i="1" s="1"/>
  <c r="F17" i="1" s="1"/>
  <c r="F21" i="1" s="1"/>
  <c r="E82" i="1"/>
  <c r="E85" i="1" s="1"/>
  <c r="E89" i="1" s="1"/>
  <c r="E70" i="1"/>
  <c r="E73" i="1"/>
  <c r="E77" i="1" s="1"/>
  <c r="E58" i="1"/>
  <c r="E61" i="1" s="1"/>
  <c r="E65" i="1" s="1"/>
  <c r="E40" i="1"/>
  <c r="E43" i="1" s="1"/>
  <c r="E45" i="1" s="1"/>
  <c r="E49" i="1" s="1"/>
  <c r="E26" i="1"/>
  <c r="E29" i="1" s="1"/>
  <c r="E31" i="1" s="1"/>
  <c r="E35" i="1" s="1"/>
  <c r="E12" i="1"/>
  <c r="E15" i="1" s="1"/>
  <c r="E17" i="1" s="1"/>
  <c r="E21" i="1" s="1"/>
  <c r="D82" i="1"/>
  <c r="D85" i="1" s="1"/>
  <c r="D89" i="1" s="1"/>
  <c r="D70" i="1"/>
  <c r="D73" i="1" s="1"/>
  <c r="D77" i="1" s="1"/>
  <c r="D58" i="1"/>
  <c r="D61" i="1"/>
  <c r="D65" i="1" s="1"/>
  <c r="D40" i="1"/>
  <c r="D43" i="1" s="1"/>
  <c r="D45" i="1" s="1"/>
  <c r="D49" i="1" s="1"/>
  <c r="D26" i="1"/>
  <c r="D29" i="1" s="1"/>
  <c r="D31" i="1" s="1"/>
  <c r="D35" i="1" s="1"/>
  <c r="D12" i="1"/>
  <c r="D15" i="1"/>
  <c r="D17" i="1" s="1"/>
  <c r="D21" i="1" s="1"/>
  <c r="C82" i="1"/>
  <c r="C85" i="1" s="1"/>
  <c r="C89" i="1" s="1"/>
  <c r="C70" i="1"/>
  <c r="C73" i="1" s="1"/>
  <c r="C77" i="1" s="1"/>
  <c r="M61" i="1"/>
  <c r="M65" i="1" s="1"/>
  <c r="C58" i="1"/>
  <c r="C61" i="1" s="1"/>
  <c r="C65" i="1" s="1"/>
  <c r="C40" i="1"/>
  <c r="C43" i="1"/>
  <c r="C45" i="1" s="1"/>
  <c r="C49" i="1" s="1"/>
  <c r="C26" i="1"/>
  <c r="C29" i="1" s="1"/>
  <c r="C31" i="1" s="1"/>
  <c r="C35" i="1" s="1"/>
  <c r="C12" i="1"/>
  <c r="C15" i="1" s="1"/>
  <c r="C17" i="1" s="1"/>
  <c r="C21" i="1" s="1"/>
  <c r="M31" i="1"/>
  <c r="M35" i="1" s="1"/>
  <c r="U43" i="2"/>
  <c r="U45" i="2" s="1"/>
  <c r="O43" i="2"/>
  <c r="O45" i="2" s="1"/>
  <c r="O49" i="2" s="1"/>
  <c r="X43" i="2"/>
  <c r="X45" i="2" s="1"/>
  <c r="X49" i="2" s="1"/>
  <c r="C43" i="2"/>
  <c r="C45" i="2" s="1"/>
  <c r="C49" i="2" s="1"/>
  <c r="F43" i="2"/>
  <c r="F45" i="2" s="1"/>
  <c r="AD43" i="2"/>
  <c r="AA43" i="2"/>
  <c r="AA45" i="2" s="1"/>
  <c r="O29" i="2"/>
  <c r="O31" i="2"/>
  <c r="O35" i="2" s="1"/>
  <c r="X29" i="2"/>
  <c r="X31" i="2" s="1"/>
  <c r="I29" i="2"/>
  <c r="I31" i="2" s="1"/>
  <c r="R29" i="2"/>
  <c r="R31" i="2" s="1"/>
  <c r="U29" i="2"/>
  <c r="U31" i="2" s="1"/>
  <c r="U35" i="2" s="1"/>
  <c r="C29" i="2"/>
  <c r="C31" i="2" s="1"/>
  <c r="C35" i="2" s="1"/>
  <c r="AL60" i="2"/>
  <c r="F15" i="2"/>
  <c r="F17" i="2" s="1"/>
  <c r="AD15" i="2"/>
  <c r="AD17" i="2" s="1"/>
  <c r="AD21" i="2" s="1"/>
  <c r="I15" i="2"/>
  <c r="I17" i="2" s="1"/>
  <c r="I21" i="2" s="1"/>
  <c r="L15" i="1"/>
  <c r="L17" i="1" s="1"/>
  <c r="L21" i="1" s="1"/>
  <c r="AN12" i="1"/>
  <c r="L73" i="1"/>
  <c r="L77" i="1" s="1"/>
  <c r="AN70" i="1"/>
  <c r="O15" i="2"/>
  <c r="O17" i="2" s="1"/>
  <c r="P45" i="1"/>
  <c r="L29" i="1"/>
  <c r="L31" i="1" s="1"/>
  <c r="L35" i="1" s="1"/>
  <c r="AN26" i="1"/>
  <c r="AN82" i="1"/>
  <c r="AR15" i="2"/>
  <c r="X15" i="2"/>
  <c r="X17" i="2"/>
  <c r="X21" i="2" s="1"/>
  <c r="AN40" i="1"/>
  <c r="AA15" i="2"/>
  <c r="AA17" i="2" s="1"/>
  <c r="AR43" i="2"/>
  <c r="AP64" i="2"/>
  <c r="AR60" i="2"/>
  <c r="AR72" i="2"/>
  <c r="J73" i="1"/>
  <c r="J77" i="1" s="1"/>
  <c r="AR88" i="2"/>
  <c r="AR29" i="2"/>
  <c r="AR84" i="2"/>
  <c r="N65" i="1"/>
  <c r="I65" i="1"/>
  <c r="P89" i="1"/>
  <c r="AL15" i="2"/>
  <c r="AL72" i="2"/>
  <c r="AO15" i="2"/>
  <c r="AO60" i="2"/>
  <c r="AO72" i="2"/>
  <c r="AI64" i="2"/>
  <c r="K57" i="2"/>
  <c r="K69" i="2"/>
  <c r="N60" i="2"/>
  <c r="Q26" i="2"/>
  <c r="Q57" i="2"/>
  <c r="Q69" i="2"/>
  <c r="Q81" i="2"/>
  <c r="W40" i="2"/>
  <c r="W81" i="2"/>
  <c r="AC12" i="2"/>
  <c r="AC40" i="2"/>
  <c r="AC57" i="2"/>
  <c r="AC69" i="2"/>
  <c r="AC81" i="2"/>
  <c r="N12" i="2"/>
  <c r="N57" i="2"/>
  <c r="N81" i="2"/>
  <c r="Q60" i="2"/>
  <c r="T57" i="2"/>
  <c r="T69" i="2"/>
  <c r="T81" i="2"/>
  <c r="Z12" i="2"/>
  <c r="Z26" i="2"/>
  <c r="Z40" i="2"/>
  <c r="Z57" i="2"/>
  <c r="Z81" i="2"/>
  <c r="AF12" i="2"/>
  <c r="AF40" i="2"/>
  <c r="AF57" i="2"/>
  <c r="AF69" i="2"/>
  <c r="AF81" i="2"/>
  <c r="AI29" i="2"/>
  <c r="AI60" i="2"/>
  <c r="E84" i="2"/>
  <c r="H12" i="2"/>
  <c r="H40" i="2"/>
  <c r="H69" i="2"/>
  <c r="E12" i="2"/>
  <c r="E40" i="2"/>
  <c r="E81" i="2"/>
  <c r="AD45" i="2"/>
  <c r="AD49" i="2" s="1"/>
  <c r="W29" i="2"/>
  <c r="Q29" i="2"/>
  <c r="Z15" i="2"/>
  <c r="H15" i="2"/>
  <c r="U88" i="2" l="1"/>
  <c r="T84" i="2"/>
  <c r="W84" i="2"/>
  <c r="AD31" i="2"/>
  <c r="AF29" i="2"/>
  <c r="O76" i="2"/>
  <c r="Q72" i="2"/>
  <c r="BE35" i="2"/>
  <c r="BG35" i="2" s="1"/>
  <c r="BG31" i="2"/>
  <c r="W43" i="2"/>
  <c r="AC43" i="2"/>
  <c r="H57" i="2"/>
  <c r="T26" i="2"/>
  <c r="AF60" i="2"/>
  <c r="W57" i="2"/>
  <c r="AO43" i="2"/>
  <c r="T29" i="2"/>
  <c r="L15" i="2"/>
  <c r="L17" i="2" s="1"/>
  <c r="L21" i="2" s="1"/>
  <c r="R43" i="2"/>
  <c r="R45" i="2" s="1"/>
  <c r="R49" i="2" s="1"/>
  <c r="BD17" i="2"/>
  <c r="E57" i="2"/>
  <c r="AL84" i="2"/>
  <c r="E88" i="2"/>
  <c r="AU84" i="2"/>
  <c r="AR31" i="2"/>
  <c r="BA60" i="2"/>
  <c r="BD60" i="2"/>
  <c r="AR64" i="2"/>
  <c r="AI72" i="2"/>
  <c r="AF26" i="2"/>
  <c r="N69" i="2"/>
  <c r="AI76" i="2"/>
  <c r="AL43" i="2"/>
  <c r="BG29" i="2"/>
  <c r="T43" i="2"/>
  <c r="AF15" i="2"/>
  <c r="AL45" i="2"/>
  <c r="AG17" i="2"/>
  <c r="I84" i="2"/>
  <c r="I88" i="2" s="1"/>
  <c r="H88" i="2" s="1"/>
  <c r="AX32" i="2"/>
  <c r="BJ43" i="2"/>
  <c r="AX61" i="2"/>
  <c r="Z43" i="2"/>
  <c r="AF72" i="2"/>
  <c r="W69" i="2"/>
  <c r="K40" i="2"/>
  <c r="Z69" i="2"/>
  <c r="BG84" i="2"/>
  <c r="BK45" i="2"/>
  <c r="Q31" i="1"/>
  <c r="AN29" i="1"/>
  <c r="Q45" i="1"/>
  <c r="AN43" i="1"/>
  <c r="Q65" i="1"/>
  <c r="Q17" i="1"/>
  <c r="AN15" i="1"/>
  <c r="Q77" i="1"/>
  <c r="AN77" i="1" s="1"/>
  <c r="AN73" i="1"/>
  <c r="Q89" i="1"/>
  <c r="AN89" i="1" s="1"/>
  <c r="AN85" i="1"/>
  <c r="V65" i="1"/>
  <c r="AJ65" i="1" s="1"/>
  <c r="AJ61" i="1"/>
  <c r="V77" i="1"/>
  <c r="AJ77" i="1" s="1"/>
  <c r="AJ73" i="1"/>
  <c r="V17" i="1"/>
  <c r="AJ15" i="1"/>
  <c r="O21" i="2"/>
  <c r="F64" i="2"/>
  <c r="E60" i="2"/>
  <c r="I76" i="2"/>
  <c r="H76" i="2" s="1"/>
  <c r="H72" i="2"/>
  <c r="AA88" i="2"/>
  <c r="AC88" i="2" s="1"/>
  <c r="AC84" i="2"/>
  <c r="Z84" i="2"/>
  <c r="AL49" i="2"/>
  <c r="H17" i="2"/>
  <c r="BA62" i="2"/>
  <c r="K88" i="2"/>
  <c r="AL76" i="2"/>
  <c r="BG88" i="2"/>
  <c r="Q40" i="2"/>
  <c r="AA72" i="2"/>
  <c r="AA76" i="2" s="1"/>
  <c r="AU76" i="2"/>
  <c r="P31" i="1"/>
  <c r="U77" i="1"/>
  <c r="AC15" i="1"/>
  <c r="AD15" i="1" s="1"/>
  <c r="U31" i="1"/>
  <c r="U89" i="1"/>
  <c r="U17" i="1"/>
  <c r="P49" i="1"/>
  <c r="U45" i="1"/>
  <c r="AJ43" i="1"/>
  <c r="AC43" i="1"/>
  <c r="AD43" i="1" s="1"/>
  <c r="AC85" i="1"/>
  <c r="AD85" i="1" s="1"/>
  <c r="P77" i="1"/>
  <c r="U65" i="1"/>
  <c r="AC61" i="1"/>
  <c r="AD61" i="1" s="1"/>
  <c r="AC73" i="1"/>
  <c r="AD73" i="1" s="1"/>
  <c r="W77" i="1"/>
  <c r="AC29" i="1"/>
  <c r="AD29" i="1" s="1"/>
  <c r="T45" i="1"/>
  <c r="T49" i="1" s="1"/>
  <c r="U64" i="2"/>
  <c r="T64" i="2" s="1"/>
  <c r="T60" i="2"/>
  <c r="Z17" i="2"/>
  <c r="AA21" i="2"/>
  <c r="Z21" i="2" s="1"/>
  <c r="T72" i="2"/>
  <c r="U76" i="2"/>
  <c r="W76" i="2" s="1"/>
  <c r="W72" i="2"/>
  <c r="AP21" i="2"/>
  <c r="AO17" i="2"/>
  <c r="AR17" i="2"/>
  <c r="BJ88" i="2"/>
  <c r="BM88" i="2"/>
  <c r="AM21" i="2"/>
  <c r="AL21" i="2" s="1"/>
  <c r="AL17" i="2"/>
  <c r="Q31" i="2"/>
  <c r="R35" i="2"/>
  <c r="Q35" i="2" s="1"/>
  <c r="I64" i="2"/>
  <c r="K64" i="2" s="1"/>
  <c r="K60" i="2"/>
  <c r="H60" i="2"/>
  <c r="AO45" i="2"/>
  <c r="AR45" i="2"/>
  <c r="AP49" i="2"/>
  <c r="AR49" i="2" s="1"/>
  <c r="N64" i="2"/>
  <c r="T45" i="2"/>
  <c r="W45" i="2"/>
  <c r="L76" i="2"/>
  <c r="K76" i="2" s="1"/>
  <c r="N72" i="2"/>
  <c r="K72" i="2"/>
  <c r="O88" i="2"/>
  <c r="N88" i="2" s="1"/>
  <c r="Q84" i="2"/>
  <c r="N84" i="2"/>
  <c r="AO64" i="2"/>
  <c r="AL64" i="2"/>
  <c r="W31" i="2"/>
  <c r="AC45" i="2"/>
  <c r="W64" i="2"/>
  <c r="AV17" i="2"/>
  <c r="AV21" i="2" s="1"/>
  <c r="AX73" i="2"/>
  <c r="BD88" i="2"/>
  <c r="AJ85" i="1"/>
  <c r="E69" i="2"/>
  <c r="W45" i="1"/>
  <c r="W49" i="1" s="1"/>
  <c r="AX87" i="2"/>
  <c r="T77" i="1"/>
  <c r="BD64" i="2"/>
  <c r="W65" i="1"/>
  <c r="AC15" i="2"/>
  <c r="O77" i="1"/>
  <c r="BD72" i="2"/>
  <c r="BJ84" i="2"/>
  <c r="BM84" i="2"/>
  <c r="X35" i="1"/>
  <c r="W12" i="2"/>
  <c r="H26" i="2"/>
  <c r="AC26" i="2"/>
  <c r="BK17" i="2"/>
  <c r="BJ17" i="2" s="1"/>
  <c r="BM15" i="2"/>
  <c r="AN61" i="1"/>
  <c r="AO76" i="2"/>
  <c r="AX29" i="2"/>
  <c r="P17" i="1"/>
  <c r="I45" i="2"/>
  <c r="I49" i="2" s="1"/>
  <c r="H49" i="2" s="1"/>
  <c r="K26" i="2"/>
  <c r="AF88" i="2"/>
  <c r="AX72" i="2"/>
  <c r="BK31" i="2"/>
  <c r="BM29" i="2"/>
  <c r="T88" i="2"/>
  <c r="BK49" i="2"/>
  <c r="BM49" i="2" s="1"/>
  <c r="BM45" i="2"/>
  <c r="X49" i="1"/>
  <c r="X21" i="1"/>
  <c r="S35" i="1"/>
  <c r="P65" i="1"/>
  <c r="N31" i="1"/>
  <c r="AC31" i="1"/>
  <c r="AD31" i="1" s="1"/>
  <c r="O89" i="1"/>
  <c r="AC89" i="1" s="1"/>
  <c r="AD89" i="1" s="1"/>
  <c r="AC49" i="1"/>
  <c r="AD49" i="1" s="1"/>
  <c r="N45" i="1"/>
  <c r="Q15" i="2"/>
  <c r="R17" i="2"/>
  <c r="AC21" i="2"/>
  <c r="F49" i="2"/>
  <c r="E49" i="2" s="1"/>
  <c r="E45" i="2"/>
  <c r="AG35" i="2"/>
  <c r="AF31" i="2"/>
  <c r="AI31" i="2"/>
  <c r="E64" i="2"/>
  <c r="H64" i="2"/>
  <c r="AO88" i="2"/>
  <c r="AL88" i="2"/>
  <c r="C17" i="2"/>
  <c r="C21" i="2" s="1"/>
  <c r="E15" i="2"/>
  <c r="N21" i="2"/>
  <c r="K21" i="2"/>
  <c r="I35" i="2"/>
  <c r="AA35" i="2"/>
  <c r="Z31" i="2"/>
  <c r="AC31" i="2"/>
  <c r="AD35" i="2"/>
  <c r="Q49" i="2"/>
  <c r="AG49" i="2"/>
  <c r="AF45" i="2"/>
  <c r="Z88" i="2"/>
  <c r="W88" i="2"/>
  <c r="Q76" i="2"/>
  <c r="T76" i="2"/>
  <c r="Q45" i="2"/>
  <c r="AU21" i="2"/>
  <c r="T31" i="2"/>
  <c r="AC45" i="1"/>
  <c r="AD45" i="1" s="1"/>
  <c r="N15" i="2"/>
  <c r="AO31" i="2"/>
  <c r="Z45" i="2"/>
  <c r="E43" i="2"/>
  <c r="AI43" i="2"/>
  <c r="K81" i="2"/>
  <c r="AR76" i="2"/>
  <c r="F21" i="2"/>
  <c r="H21" i="2" s="1"/>
  <c r="X35" i="2"/>
  <c r="W35" i="2" s="1"/>
  <c r="L29" i="2"/>
  <c r="AA49" i="2"/>
  <c r="Z49" i="2" s="1"/>
  <c r="U49" i="2"/>
  <c r="T49" i="2" s="1"/>
  <c r="AY49" i="2"/>
  <c r="BK64" i="2"/>
  <c r="BM64" i="2" s="1"/>
  <c r="BJ60" i="2"/>
  <c r="AS35" i="2"/>
  <c r="AU31" i="2"/>
  <c r="N40" i="2"/>
  <c r="AO29" i="2"/>
  <c r="L43" i="2"/>
  <c r="AY88" i="2"/>
  <c r="AX84" i="2"/>
  <c r="BA84" i="2"/>
  <c r="BH64" i="2"/>
  <c r="BG64" i="2" s="1"/>
  <c r="BG60" i="2"/>
  <c r="W21" i="1"/>
  <c r="AU17" i="2"/>
  <c r="BA17" i="2"/>
  <c r="BB21" i="2"/>
  <c r="BD21" i="2" s="1"/>
  <c r="BA43" i="2"/>
  <c r="BD43" i="2"/>
  <c r="AC29" i="2"/>
  <c r="AF17" i="2"/>
  <c r="Q43" i="2"/>
  <c r="E72" i="2"/>
  <c r="AC72" i="2"/>
  <c r="T12" i="2"/>
  <c r="N26" i="2"/>
  <c r="AF84" i="2"/>
  <c r="P35" i="1"/>
  <c r="AY76" i="2"/>
  <c r="S77" i="1"/>
  <c r="AC64" i="2"/>
  <c r="U15" i="2"/>
  <c r="AL35" i="2"/>
  <c r="AC60" i="2"/>
  <c r="AL29" i="2"/>
  <c r="N77" i="1"/>
  <c r="F29" i="2"/>
  <c r="AY35" i="2"/>
  <c r="AX35" i="2" s="1"/>
  <c r="AX31" i="2"/>
  <c r="BB49" i="2"/>
  <c r="BD49" i="2" s="1"/>
  <c r="BA45" i="2"/>
  <c r="BD45" i="2"/>
  <c r="AC17" i="2"/>
  <c r="AO49" i="2"/>
  <c r="W60" i="2"/>
  <c r="K84" i="2"/>
  <c r="Z72" i="2"/>
  <c r="Q12" i="2"/>
  <c r="AV45" i="2"/>
  <c r="AU43" i="2"/>
  <c r="V31" i="1"/>
  <c r="AJ31" i="1" s="1"/>
  <c r="BJ72" i="2"/>
  <c r="BK76" i="2"/>
  <c r="BE76" i="2"/>
  <c r="BG72" i="2"/>
  <c r="BB31" i="2"/>
  <c r="BD29" i="2"/>
  <c r="H45" i="2"/>
  <c r="Z29" i="2"/>
  <c r="AL31" i="2"/>
  <c r="AI45" i="2"/>
  <c r="AF43" i="2"/>
  <c r="AI84" i="2"/>
  <c r="Z60" i="2"/>
  <c r="AO84" i="2"/>
  <c r="AU60" i="2"/>
  <c r="AX60" i="2"/>
  <c r="AY64" i="2"/>
  <c r="AY21" i="2"/>
  <c r="AX21" i="2" s="1"/>
  <c r="AX17" i="2"/>
  <c r="BA75" i="2"/>
  <c r="V49" i="1"/>
  <c r="AJ49" i="1" s="1"/>
  <c r="O21" i="1"/>
  <c r="BH21" i="2"/>
  <c r="BG21" i="2" s="1"/>
  <c r="BG17" i="2"/>
  <c r="AU72" i="2"/>
  <c r="S45" i="1"/>
  <c r="BH45" i="2"/>
  <c r="AU15" i="2"/>
  <c r="K17" i="2" l="1"/>
  <c r="H84" i="2"/>
  <c r="AG21" i="2"/>
  <c r="AI17" i="2"/>
  <c r="K15" i="2"/>
  <c r="N17" i="2"/>
  <c r="N76" i="2"/>
  <c r="Q21" i="1"/>
  <c r="AN17" i="1"/>
  <c r="Q49" i="1"/>
  <c r="AN45" i="1"/>
  <c r="V21" i="1"/>
  <c r="AJ21" i="1" s="1"/>
  <c r="AJ17" i="1"/>
  <c r="Q35" i="1"/>
  <c r="AN31" i="1"/>
  <c r="AO21" i="2"/>
  <c r="Q88" i="2"/>
  <c r="T35" i="2"/>
  <c r="AC76" i="2"/>
  <c r="Z76" i="2"/>
  <c r="AC35" i="1"/>
  <c r="AD35" i="1" s="1"/>
  <c r="P21" i="1"/>
  <c r="U49" i="1"/>
  <c r="AJ45" i="1"/>
  <c r="U21" i="1"/>
  <c r="U35" i="1"/>
  <c r="AC17" i="1"/>
  <c r="AD17" i="1" s="1"/>
  <c r="AC65" i="1"/>
  <c r="AD65" i="1" s="1"/>
  <c r="AN65" i="1"/>
  <c r="AC77" i="1"/>
  <c r="AD77" i="1" s="1"/>
  <c r="N35" i="1"/>
  <c r="BJ76" i="2"/>
  <c r="BM76" i="2"/>
  <c r="AR21" i="2"/>
  <c r="Z35" i="2"/>
  <c r="BK21" i="2"/>
  <c r="BM17" i="2"/>
  <c r="BJ31" i="2"/>
  <c r="BM31" i="2"/>
  <c r="BK35" i="2"/>
  <c r="N49" i="1"/>
  <c r="AR35" i="2"/>
  <c r="AU35" i="2"/>
  <c r="F31" i="2"/>
  <c r="E29" i="2"/>
  <c r="N29" i="2"/>
  <c r="K29" i="2"/>
  <c r="L31" i="2"/>
  <c r="H29" i="2"/>
  <c r="AF35" i="2"/>
  <c r="AI35" i="2"/>
  <c r="BA64" i="2"/>
  <c r="AX64" i="2"/>
  <c r="BJ64" i="2"/>
  <c r="AI49" i="2"/>
  <c r="AF49" i="2"/>
  <c r="E17" i="2"/>
  <c r="BG76" i="2"/>
  <c r="BD76" i="2"/>
  <c r="AV49" i="2"/>
  <c r="AU49" i="2" s="1"/>
  <c r="AU45" i="2"/>
  <c r="BA88" i="2"/>
  <c r="AX88" i="2"/>
  <c r="E21" i="2"/>
  <c r="K43" i="2"/>
  <c r="L45" i="2"/>
  <c r="BH49" i="2"/>
  <c r="BJ45" i="2"/>
  <c r="BG45" i="2"/>
  <c r="BA49" i="2"/>
  <c r="AX45" i="2"/>
  <c r="N43" i="2"/>
  <c r="AC35" i="2"/>
  <c r="W49" i="2"/>
  <c r="V35" i="1"/>
  <c r="AJ35" i="1" s="1"/>
  <c r="S49" i="1"/>
  <c r="BB35" i="2"/>
  <c r="BA31" i="2"/>
  <c r="BD31" i="2"/>
  <c r="T15" i="2"/>
  <c r="U17" i="2"/>
  <c r="W15" i="2"/>
  <c r="BA21" i="2"/>
  <c r="AC49" i="2"/>
  <c r="R21" i="2"/>
  <c r="Q21" i="2" s="1"/>
  <c r="Q17" i="2"/>
  <c r="BA76" i="2"/>
  <c r="AX76" i="2"/>
  <c r="AI21" i="2" l="1"/>
  <c r="AF21" i="2"/>
  <c r="AN21" i="1"/>
  <c r="AC21" i="1"/>
  <c r="AD21" i="1" s="1"/>
  <c r="AN49" i="1"/>
  <c r="BJ21" i="2"/>
  <c r="BM21" i="2"/>
  <c r="BJ35" i="2"/>
  <c r="BM35" i="2"/>
  <c r="AN35" i="1"/>
  <c r="W17" i="2"/>
  <c r="U21" i="2"/>
  <c r="T17" i="2"/>
  <c r="N31" i="2"/>
  <c r="K31" i="2"/>
  <c r="L35" i="2"/>
  <c r="BD35" i="2"/>
  <c r="BA35" i="2"/>
  <c r="AX49" i="2"/>
  <c r="E31" i="2"/>
  <c r="F35" i="2"/>
  <c r="H31" i="2"/>
  <c r="BG49" i="2"/>
  <c r="BJ49" i="2"/>
  <c r="L49" i="2"/>
  <c r="K45" i="2"/>
  <c r="N45" i="2"/>
  <c r="N35" i="2" l="1"/>
  <c r="K35" i="2"/>
  <c r="K49" i="2"/>
  <c r="N49" i="2"/>
  <c r="E35" i="2"/>
  <c r="H35" i="2"/>
  <c r="T21" i="2"/>
  <c r="W21" i="2"/>
</calcChain>
</file>

<file path=xl/sharedStrings.xml><?xml version="1.0" encoding="utf-8"?>
<sst xmlns="http://schemas.openxmlformats.org/spreadsheetml/2006/main" count="316" uniqueCount="87">
  <si>
    <t>FY00</t>
  </si>
  <si>
    <t>FY01</t>
  </si>
  <si>
    <t>FY02</t>
  </si>
  <si>
    <t>FY03</t>
  </si>
  <si>
    <t>FY04</t>
  </si>
  <si>
    <t>FY05</t>
  </si>
  <si>
    <t>FY06</t>
  </si>
  <si>
    <t>FY07</t>
  </si>
  <si>
    <t>FY08</t>
  </si>
  <si>
    <t>FY09</t>
  </si>
  <si>
    <t>FY10</t>
  </si>
  <si>
    <t>Undergraduate</t>
  </si>
  <si>
    <t>In-State</t>
  </si>
  <si>
    <t xml:space="preserve">   Tuition</t>
  </si>
  <si>
    <t xml:space="preserve">   University Fee</t>
  </si>
  <si>
    <t xml:space="preserve">   University General Fee</t>
  </si>
  <si>
    <t xml:space="preserve">   Student Activity Fee</t>
  </si>
  <si>
    <t xml:space="preserve">         Total Commuting Student</t>
  </si>
  <si>
    <t xml:space="preserve">   Food Service</t>
  </si>
  <si>
    <t xml:space="preserve">   Housing (Double)</t>
  </si>
  <si>
    <t xml:space="preserve">   Residence Hall Social Fee</t>
  </si>
  <si>
    <t xml:space="preserve">         Total Resident Student</t>
  </si>
  <si>
    <t>Out-of-State</t>
  </si>
  <si>
    <t>NE Regional</t>
  </si>
  <si>
    <t>Graduate</t>
  </si>
  <si>
    <t>(BR#99-33)</t>
  </si>
  <si>
    <t>(BR#99-59)</t>
  </si>
  <si>
    <t>(BR#00-102)</t>
  </si>
  <si>
    <t xml:space="preserve">   Media Fee</t>
  </si>
  <si>
    <t>(BR#02-62)</t>
  </si>
  <si>
    <t>(BR#01-81)</t>
  </si>
  <si>
    <t>(BR#04-32)</t>
  </si>
  <si>
    <t>(BR#04-62)</t>
  </si>
  <si>
    <t>(BR#05-49)</t>
  </si>
  <si>
    <t>(BR#06-85)</t>
  </si>
  <si>
    <t>(BR#09-37)</t>
  </si>
  <si>
    <t>FY11</t>
  </si>
  <si>
    <t>(BR#09-85)</t>
  </si>
  <si>
    <t>Central Connecticut State University</t>
  </si>
  <si>
    <t>Mandatory fee unless waived:</t>
  </si>
  <si>
    <t>% Incr.</t>
  </si>
  <si>
    <t>FY12</t>
  </si>
  <si>
    <t>(BR#11-33)</t>
  </si>
  <si>
    <t>FY13</t>
  </si>
  <si>
    <t>(BR#     )</t>
  </si>
  <si>
    <t>Tuition &amp; Fees  (Annual Rates)</t>
  </si>
  <si>
    <t>Cost of Attendance - Tuition &amp; Fees (Annual Rates)</t>
  </si>
  <si>
    <t>5 years</t>
  </si>
  <si>
    <t>10 years</t>
  </si>
  <si>
    <t>Increase</t>
  </si>
  <si>
    <t>AVR</t>
  </si>
  <si>
    <t>1 year</t>
  </si>
  <si>
    <t>Increase 2013 v. 2012</t>
  </si>
  <si>
    <t>% Increase</t>
  </si>
  <si>
    <t>FY14</t>
  </si>
  <si>
    <t>approved 3/21/13</t>
  </si>
  <si>
    <t>FY15</t>
  </si>
  <si>
    <t>approved 3/13/14</t>
  </si>
  <si>
    <t>FY16</t>
  </si>
  <si>
    <t>approved 3/26/15</t>
  </si>
  <si>
    <t>FY17</t>
  </si>
  <si>
    <t>approved 3/29/16</t>
  </si>
  <si>
    <t>approved 1/19/12</t>
  </si>
  <si>
    <t>FY18</t>
  </si>
  <si>
    <t>approved 4/6/17</t>
  </si>
  <si>
    <t xml:space="preserve">         Subtotal</t>
  </si>
  <si>
    <t xml:space="preserve">   Transportation Fee</t>
  </si>
  <si>
    <t xml:space="preserve">   Sickness Insurance*</t>
  </si>
  <si>
    <t>* No longer offered starting FY18</t>
  </si>
  <si>
    <t>FY19</t>
  </si>
  <si>
    <t>approved 3/9/18</t>
  </si>
  <si>
    <t>FY20</t>
  </si>
  <si>
    <t>approved 3/28/19</t>
  </si>
  <si>
    <t>(BR#19-039     )</t>
  </si>
  <si>
    <t>FY21</t>
  </si>
  <si>
    <t>approved 2/6/20</t>
  </si>
  <si>
    <t>FY22</t>
  </si>
  <si>
    <t>approved 3/25/21</t>
  </si>
  <si>
    <t>FY23</t>
  </si>
  <si>
    <t>approved 3/24/22</t>
  </si>
  <si>
    <t>FY24</t>
  </si>
  <si>
    <t>approved 10/20/22</t>
  </si>
  <si>
    <t>Accounting/Tuition &amp; Fee History/Tuition-Fees FY00-FY24</t>
  </si>
  <si>
    <t>Increase 2024 v. 2023</t>
  </si>
  <si>
    <t>Increase since 2020</t>
  </si>
  <si>
    <t>Increase since 2015</t>
  </si>
  <si>
    <t>Accounting/Tuition &amp; Fee History/Tuition_Fees FY00-FY24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</si>
</sst>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;@"/>
    <numFmt numFmtId="165" formatCode="0.0%"/>
  </numFmts>
  <fonts count="9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u/>
      <sz val="10"/>
      <color theme="1"/>
      <name val="Arial"/>
      <family val="2"/>
    </font>
    <font>
      <u/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9" fontId="7" fillId="0" borderId="0" applyFont="0" applyFill="0" applyBorder="0" applyAlignment="0" applyProtection="0"/>
    <xf numFmtId="0" fontId="8" fillId="0" borderId="0"/>
  </cellStyleXfs>
  <cellXfs count="75">
    <xf numFmtId="0" fontId="0" fillId="0" borderId="0" xfId="0"/>
    <xf numFmtId="0" fontId="1" fillId="0" borderId="0" xfId="0" applyFont="1"/>
    <xf numFmtId="0" fontId="2" fillId="0" borderId="0" xfId="0" applyFont="1"/>
    <xf numFmtId="37" fontId="2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4" fillId="0" borderId="0" xfId="0" applyFont="1"/>
    <xf numFmtId="37" fontId="1" fillId="0" borderId="0" xfId="0" applyNumberFormat="1" applyFont="1" applyAlignment="1">
      <alignment horizontal="center"/>
    </xf>
    <xf numFmtId="37" fontId="2" fillId="0" borderId="2" xfId="0" applyNumberFormat="1" applyFont="1" applyBorder="1"/>
    <xf numFmtId="37" fontId="2" fillId="0" borderId="3" xfId="0" applyNumberFormat="1" applyFont="1" applyBorder="1"/>
    <xf numFmtId="37" fontId="4" fillId="0" borderId="0" xfId="0" applyNumberFormat="1" applyFont="1" applyAlignment="1">
      <alignment horizontal="center"/>
    </xf>
    <xf numFmtId="0" fontId="2" fillId="0" borderId="0" xfId="0" applyFont="1" applyFill="1"/>
    <xf numFmtId="37" fontId="2" fillId="0" borderId="0" xfId="0" applyNumberFormat="1" applyFont="1" applyFill="1"/>
    <xf numFmtId="0" fontId="5" fillId="0" borderId="0" xfId="0" applyFont="1"/>
    <xf numFmtId="164" fontId="1" fillId="0" borderId="0" xfId="0" applyNumberFormat="1" applyFont="1" applyAlignment="1">
      <alignment horizontal="left"/>
    </xf>
    <xf numFmtId="37" fontId="2" fillId="0" borderId="0" xfId="0" applyNumberFormat="1" applyFont="1" applyBorder="1"/>
    <xf numFmtId="37" fontId="1" fillId="2" borderId="0" xfId="0" applyNumberFormat="1" applyFont="1" applyFill="1" applyAlignment="1">
      <alignment horizontal="center"/>
    </xf>
    <xf numFmtId="37" fontId="2" fillId="2" borderId="0" xfId="0" applyNumberFormat="1" applyFont="1" applyFill="1"/>
    <xf numFmtId="0" fontId="2" fillId="0" borderId="0" xfId="0" applyFont="1" applyAlignment="1">
      <alignment wrapText="1"/>
    </xf>
    <xf numFmtId="165" fontId="2" fillId="0" borderId="0" xfId="1" applyNumberFormat="1" applyFont="1"/>
    <xf numFmtId="165" fontId="2" fillId="0" borderId="0" xfId="0" applyNumberFormat="1" applyFont="1"/>
    <xf numFmtId="0" fontId="2" fillId="3" borderId="0" xfId="0" applyFont="1" applyFill="1"/>
    <xf numFmtId="0" fontId="3" fillId="3" borderId="0" xfId="0" applyFont="1" applyFill="1"/>
    <xf numFmtId="0" fontId="1" fillId="3" borderId="0" xfId="0" applyFont="1" applyFill="1"/>
    <xf numFmtId="165" fontId="2" fillId="3" borderId="0" xfId="1" applyNumberFormat="1" applyFont="1" applyFill="1"/>
    <xf numFmtId="37" fontId="2" fillId="3" borderId="0" xfId="0" applyNumberFormat="1" applyFont="1" applyFill="1"/>
    <xf numFmtId="37" fontId="4" fillId="3" borderId="0" xfId="0" applyNumberFormat="1" applyFont="1" applyFill="1" applyAlignment="1">
      <alignment horizontal="center"/>
    </xf>
    <xf numFmtId="37" fontId="1" fillId="3" borderId="0" xfId="0" applyNumberFormat="1" applyFont="1" applyFill="1" applyAlignment="1">
      <alignment horizontal="center"/>
    </xf>
    <xf numFmtId="37" fontId="2" fillId="3" borderId="0" xfId="0" applyNumberFormat="1" applyFont="1" applyFill="1" applyBorder="1"/>
    <xf numFmtId="165" fontId="2" fillId="0" borderId="3" xfId="1" applyNumberFormat="1" applyFont="1" applyBorder="1"/>
    <xf numFmtId="165" fontId="2" fillId="3" borderId="3" xfId="1" applyNumberFormat="1" applyFont="1" applyFill="1" applyBorder="1"/>
    <xf numFmtId="165" fontId="2" fillId="0" borderId="4" xfId="1" applyNumberFormat="1" applyFont="1" applyBorder="1"/>
    <xf numFmtId="165" fontId="2" fillId="3" borderId="4" xfId="1" applyNumberFormat="1" applyFont="1" applyFill="1" applyBorder="1"/>
    <xf numFmtId="37" fontId="2" fillId="0" borderId="2" xfId="0" applyNumberFormat="1" applyFont="1" applyFill="1" applyBorder="1"/>
    <xf numFmtId="37" fontId="4" fillId="2" borderId="0" xfId="0" applyNumberFormat="1" applyFont="1" applyFill="1" applyAlignment="1">
      <alignment horizontal="center"/>
    </xf>
    <xf numFmtId="37" fontId="2" fillId="2" borderId="4" xfId="0" applyNumberFormat="1" applyFont="1" applyFill="1" applyBorder="1"/>
    <xf numFmtId="37" fontId="2" fillId="2" borderId="3" xfId="0" applyNumberFormat="1" applyFont="1" applyFill="1" applyBorder="1"/>
    <xf numFmtId="37" fontId="2" fillId="2" borderId="5" xfId="0" applyNumberFormat="1" applyFont="1" applyFill="1" applyBorder="1"/>
    <xf numFmtId="37" fontId="4" fillId="2" borderId="5" xfId="0" applyNumberFormat="1" applyFont="1" applyFill="1" applyBorder="1" applyAlignment="1">
      <alignment horizontal="center"/>
    </xf>
    <xf numFmtId="37" fontId="1" fillId="2" borderId="5" xfId="0" applyNumberFormat="1" applyFont="1" applyFill="1" applyBorder="1" applyAlignment="1">
      <alignment horizontal="center"/>
    </xf>
    <xf numFmtId="37" fontId="4" fillId="0" borderId="0" xfId="0" applyNumberFormat="1" applyFont="1" applyFill="1" applyAlignment="1">
      <alignment horizontal="center"/>
    </xf>
    <xf numFmtId="37" fontId="1" fillId="0" borderId="0" xfId="0" applyNumberFormat="1" applyFont="1" applyFill="1" applyAlignment="1">
      <alignment horizontal="center"/>
    </xf>
    <xf numFmtId="37" fontId="2" fillId="0" borderId="3" xfId="0" applyNumberFormat="1" applyFont="1" applyFill="1" applyBorder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5" fontId="2" fillId="0" borderId="0" xfId="1" applyNumberFormat="1" applyFont="1" applyAlignment="1">
      <alignment horizontal="center"/>
    </xf>
    <xf numFmtId="165" fontId="2" fillId="0" borderId="4" xfId="1" applyNumberFormat="1" applyFont="1" applyBorder="1" applyAlignment="1">
      <alignment horizontal="center"/>
    </xf>
    <xf numFmtId="165" fontId="2" fillId="2" borderId="0" xfId="1" applyNumberFormat="1" applyFont="1" applyFill="1" applyAlignment="1">
      <alignment horizontal="center"/>
    </xf>
    <xf numFmtId="165" fontId="2" fillId="0" borderId="3" xfId="1" applyNumberFormat="1" applyFont="1" applyBorder="1" applyAlignment="1">
      <alignment horizontal="center"/>
    </xf>
    <xf numFmtId="165" fontId="2" fillId="0" borderId="6" xfId="1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37" fontId="2" fillId="2" borderId="0" xfId="0" applyNumberFormat="1" applyFont="1" applyFill="1" applyAlignment="1">
      <alignment horizontal="center"/>
    </xf>
    <xf numFmtId="37" fontId="2" fillId="2" borderId="0" xfId="0" applyNumberFormat="1" applyFont="1" applyFill="1" applyAlignment="1">
      <alignment horizontal="center" wrapText="1"/>
    </xf>
    <xf numFmtId="37" fontId="2" fillId="2" borderId="5" xfId="0" applyNumberFormat="1" applyFont="1" applyFill="1" applyBorder="1" applyAlignment="1">
      <alignment horizontal="center"/>
    </xf>
    <xf numFmtId="37" fontId="2" fillId="2" borderId="5" xfId="0" applyNumberFormat="1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37" fontId="1" fillId="4" borderId="0" xfId="0" applyNumberFormat="1" applyFont="1" applyFill="1" applyAlignment="1">
      <alignment horizontal="center"/>
    </xf>
    <xf numFmtId="37" fontId="3" fillId="5" borderId="0" xfId="0" applyNumberFormat="1" applyFont="1" applyFill="1" applyAlignment="1">
      <alignment vertical="center"/>
    </xf>
    <xf numFmtId="37" fontId="1" fillId="0" borderId="0" xfId="0" applyNumberFormat="1" applyFont="1" applyAlignment="1">
      <alignment horizontal="center" wrapText="1"/>
    </xf>
    <xf numFmtId="0" fontId="2" fillId="5" borderId="0" xfId="0" applyFont="1" applyFill="1"/>
    <xf numFmtId="37" fontId="2" fillId="5" borderId="2" xfId="0" applyNumberFormat="1" applyFont="1" applyFill="1" applyBorder="1"/>
    <xf numFmtId="37" fontId="2" fillId="5" borderId="0" xfId="0" applyNumberFormat="1" applyFont="1" applyFill="1"/>
    <xf numFmtId="165" fontId="1" fillId="0" borderId="0" xfId="0" applyNumberFormat="1" applyFont="1"/>
    <xf numFmtId="165" fontId="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165" fontId="1" fillId="0" borderId="0" xfId="0" applyNumberFormat="1" applyFont="1" applyFill="1"/>
    <xf numFmtId="0" fontId="2" fillId="5" borderId="0" xfId="0" applyFont="1" applyFill="1" applyAlignment="1">
      <alignment horizontal="left"/>
    </xf>
    <xf numFmtId="165" fontId="2" fillId="3" borderId="7" xfId="1" applyNumberFormat="1" applyFont="1" applyFill="1" applyBorder="1"/>
    <xf numFmtId="165" fontId="2" fillId="0" borderId="7" xfId="1" applyNumberFormat="1" applyFont="1" applyBorder="1"/>
    <xf numFmtId="37" fontId="2" fillId="2" borderId="2" xfId="0" applyNumberFormat="1" applyFont="1" applyFill="1" applyBorder="1"/>
    <xf numFmtId="165" fontId="2" fillId="0" borderId="0" xfId="1" applyNumberFormat="1" applyFont="1" applyBorder="1"/>
    <xf numFmtId="0" fontId="2" fillId="0" borderId="0" xfId="0" applyFont="1" applyBorder="1"/>
  </cellXfs>
  <cellStyles count="3">
    <cellStyle name="Normal" xfId="0" builtinId="0"/>
    <cellStyle name="Normal 2" xfId="2" xr:uid="{724D4C06-550E-41B0-8C26-784E551345AD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393"/>
  <sheetViews>
    <sheetView tabSelected="1" zoomScaleNormal="100" workbookViewId="0">
      <pane ySplit="5" topLeftCell="A6" activePane="bottomLeft" state="frozen"/>
      <selection pane="bottomLeft"/>
    </sheetView>
  </sheetViews>
  <sheetFormatPr defaultColWidth="9.140625" defaultRowHeight="12.75" x14ac:dyDescent="0.2"/>
  <cols>
    <col min="1" max="1" width="27.7109375" style="2" bestFit="1" customWidth="1"/>
    <col min="2" max="2" width="1.140625" style="2" customWidth="1"/>
    <col min="3" max="14" width="9.140625" style="3" hidden="1" customWidth="1"/>
    <col min="15" max="16" width="9.140625" style="12" hidden="1" customWidth="1"/>
    <col min="17" max="24" width="9.140625" style="3" customWidth="1"/>
    <col min="25" max="27" width="9.140625" style="3"/>
    <col min="28" max="28" width="1.85546875" style="25" customWidth="1"/>
    <col min="29" max="29" width="0" style="17" hidden="1" customWidth="1"/>
    <col min="30" max="30" width="11.28515625" style="43" hidden="1" customWidth="1"/>
    <col min="31" max="31" width="9.140625" style="17"/>
    <col min="32" max="32" width="10.7109375" style="43" customWidth="1"/>
    <col min="33" max="33" width="2.140625" style="21" customWidth="1"/>
    <col min="34" max="35" width="9.140625" style="2"/>
    <col min="36" max="36" width="9.140625" style="2" customWidth="1"/>
    <col min="37" max="37" width="0.85546875" style="2" customWidth="1"/>
    <col min="38" max="16384" width="9.140625" style="2"/>
  </cols>
  <sheetData>
    <row r="1" spans="1:40" x14ac:dyDescent="0.2">
      <c r="A1" s="4" t="s">
        <v>38</v>
      </c>
      <c r="AE1" s="37"/>
      <c r="AF1" s="51"/>
      <c r="AK1" s="21"/>
    </row>
    <row r="2" spans="1:40" x14ac:dyDescent="0.2">
      <c r="A2" s="4" t="s">
        <v>46</v>
      </c>
      <c r="AC2" s="54" t="s">
        <v>51</v>
      </c>
      <c r="AD2" s="43" t="s">
        <v>49</v>
      </c>
      <c r="AE2" s="56" t="s">
        <v>51</v>
      </c>
      <c r="AF2" s="51" t="s">
        <v>49</v>
      </c>
      <c r="AH2" s="2" t="s">
        <v>47</v>
      </c>
      <c r="AI2" s="2" t="s">
        <v>47</v>
      </c>
      <c r="AJ2" s="2" t="s">
        <v>47</v>
      </c>
      <c r="AK2" s="21"/>
      <c r="AL2" s="2" t="s">
        <v>48</v>
      </c>
      <c r="AM2" s="2" t="s">
        <v>48</v>
      </c>
      <c r="AN2" s="2" t="s">
        <v>48</v>
      </c>
    </row>
    <row r="3" spans="1:40" ht="38.25" x14ac:dyDescent="0.2">
      <c r="S3" s="60"/>
      <c r="T3" s="60"/>
      <c r="U3" s="60"/>
      <c r="V3" s="60"/>
      <c r="W3" s="60"/>
      <c r="X3" s="60"/>
      <c r="Y3" s="60"/>
      <c r="Z3" s="60"/>
      <c r="AA3" s="60"/>
      <c r="AC3" s="55" t="s">
        <v>52</v>
      </c>
      <c r="AD3" s="43" t="s">
        <v>53</v>
      </c>
      <c r="AE3" s="57" t="s">
        <v>83</v>
      </c>
      <c r="AF3" s="51" t="s">
        <v>53</v>
      </c>
      <c r="AH3" s="18" t="s">
        <v>84</v>
      </c>
      <c r="AI3" s="58" t="s">
        <v>49</v>
      </c>
      <c r="AJ3" s="58" t="s">
        <v>50</v>
      </c>
      <c r="AK3" s="21"/>
      <c r="AL3" s="18" t="s">
        <v>85</v>
      </c>
      <c r="AM3" s="58" t="s">
        <v>49</v>
      </c>
      <c r="AN3" s="58" t="s">
        <v>50</v>
      </c>
    </row>
    <row r="4" spans="1:40" s="4" customFormat="1" x14ac:dyDescent="0.2">
      <c r="C4" s="10" t="s">
        <v>0</v>
      </c>
      <c r="D4" s="10" t="s">
        <v>1</v>
      </c>
      <c r="E4" s="10" t="s">
        <v>2</v>
      </c>
      <c r="F4" s="10" t="s">
        <v>3</v>
      </c>
      <c r="G4" s="10" t="s">
        <v>4</v>
      </c>
      <c r="H4" s="10" t="s">
        <v>5</v>
      </c>
      <c r="I4" s="10" t="s">
        <v>6</v>
      </c>
      <c r="J4" s="10" t="s">
        <v>7</v>
      </c>
      <c r="K4" s="10" t="s">
        <v>8</v>
      </c>
      <c r="L4" s="10" t="s">
        <v>9</v>
      </c>
      <c r="M4" s="10" t="s">
        <v>10</v>
      </c>
      <c r="N4" s="10" t="s">
        <v>36</v>
      </c>
      <c r="O4" s="40" t="s">
        <v>41</v>
      </c>
      <c r="P4" s="40" t="s">
        <v>43</v>
      </c>
      <c r="Q4" s="10" t="s">
        <v>54</v>
      </c>
      <c r="R4" s="10" t="s">
        <v>56</v>
      </c>
      <c r="S4" s="10" t="s">
        <v>58</v>
      </c>
      <c r="T4" s="10" t="s">
        <v>60</v>
      </c>
      <c r="U4" s="10" t="s">
        <v>63</v>
      </c>
      <c r="V4" s="10" t="s">
        <v>69</v>
      </c>
      <c r="W4" s="10" t="s">
        <v>71</v>
      </c>
      <c r="X4" s="10" t="s">
        <v>74</v>
      </c>
      <c r="Y4" s="10" t="s">
        <v>76</v>
      </c>
      <c r="Z4" s="10" t="s">
        <v>78</v>
      </c>
      <c r="AA4" s="10" t="s">
        <v>80</v>
      </c>
      <c r="AB4" s="26"/>
      <c r="AC4" s="34"/>
      <c r="AD4" s="44"/>
      <c r="AE4" s="38"/>
      <c r="AF4" s="52"/>
      <c r="AG4" s="22"/>
      <c r="AK4" s="22"/>
    </row>
    <row r="5" spans="1:40" s="1" customFormat="1" ht="22.5" x14ac:dyDescent="0.2">
      <c r="C5" s="7" t="s">
        <v>25</v>
      </c>
      <c r="D5" s="7" t="s">
        <v>26</v>
      </c>
      <c r="E5" s="7" t="s">
        <v>27</v>
      </c>
      <c r="F5" s="7" t="s">
        <v>30</v>
      </c>
      <c r="G5" s="7" t="s">
        <v>29</v>
      </c>
      <c r="H5" s="7" t="s">
        <v>31</v>
      </c>
      <c r="I5" s="7" t="s">
        <v>32</v>
      </c>
      <c r="J5" s="7" t="s">
        <v>33</v>
      </c>
      <c r="K5" s="7" t="s">
        <v>34</v>
      </c>
      <c r="L5" s="7" t="s">
        <v>34</v>
      </c>
      <c r="M5" s="7" t="s">
        <v>35</v>
      </c>
      <c r="N5" s="7" t="s">
        <v>37</v>
      </c>
      <c r="O5" s="41" t="s">
        <v>42</v>
      </c>
      <c r="P5" s="61" t="s">
        <v>62</v>
      </c>
      <c r="Q5" s="61" t="s">
        <v>55</v>
      </c>
      <c r="R5" s="61" t="s">
        <v>57</v>
      </c>
      <c r="S5" s="61" t="s">
        <v>59</v>
      </c>
      <c r="T5" s="61" t="s">
        <v>61</v>
      </c>
      <c r="U5" s="61" t="s">
        <v>64</v>
      </c>
      <c r="V5" s="61" t="s">
        <v>70</v>
      </c>
      <c r="W5" s="61" t="s">
        <v>72</v>
      </c>
      <c r="X5" s="61" t="s">
        <v>75</v>
      </c>
      <c r="Y5" s="61" t="s">
        <v>77</v>
      </c>
      <c r="Z5" s="61" t="s">
        <v>79</v>
      </c>
      <c r="AA5" s="61" t="s">
        <v>81</v>
      </c>
      <c r="AB5" s="27"/>
      <c r="AC5" s="16"/>
      <c r="AD5" s="45"/>
      <c r="AE5" s="39"/>
      <c r="AF5" s="53"/>
      <c r="AG5" s="23"/>
      <c r="AK5" s="23"/>
    </row>
    <row r="6" spans="1:40" s="1" customFormat="1" ht="11.25" x14ac:dyDescent="0.2"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41"/>
      <c r="P6" s="41"/>
      <c r="AB6" s="27"/>
      <c r="AC6" s="16"/>
      <c r="AD6" s="45"/>
      <c r="AE6" s="39"/>
      <c r="AF6" s="53"/>
      <c r="AG6" s="23"/>
      <c r="AK6" s="23"/>
    </row>
    <row r="7" spans="1:40" x14ac:dyDescent="0.2">
      <c r="A7" s="5" t="s">
        <v>11</v>
      </c>
      <c r="AE7" s="37"/>
      <c r="AF7" s="51"/>
      <c r="AK7" s="21"/>
    </row>
    <row r="8" spans="1:40" x14ac:dyDescent="0.2">
      <c r="AE8" s="37"/>
      <c r="AF8" s="51"/>
      <c r="AK8" s="21"/>
    </row>
    <row r="9" spans="1:40" x14ac:dyDescent="0.2">
      <c r="A9" s="6" t="s">
        <v>12</v>
      </c>
      <c r="AE9" s="37"/>
      <c r="AF9" s="51"/>
      <c r="AK9" s="21"/>
    </row>
    <row r="10" spans="1:40" x14ac:dyDescent="0.2">
      <c r="A10" s="2" t="s">
        <v>13</v>
      </c>
      <c r="C10" s="3">
        <v>2062</v>
      </c>
      <c r="D10" s="3">
        <v>2142</v>
      </c>
      <c r="E10" s="3">
        <v>2226</v>
      </c>
      <c r="F10" s="3">
        <v>2313</v>
      </c>
      <c r="G10" s="3">
        <v>2648</v>
      </c>
      <c r="H10" s="3">
        <v>2862</v>
      </c>
      <c r="I10" s="3">
        <v>3034</v>
      </c>
      <c r="J10" s="3">
        <v>3187</v>
      </c>
      <c r="K10" s="3">
        <v>3346</v>
      </c>
      <c r="L10" s="3">
        <v>3514</v>
      </c>
      <c r="M10" s="3">
        <v>3742</v>
      </c>
      <c r="N10" s="3">
        <v>4023</v>
      </c>
      <c r="O10" s="12">
        <v>4124</v>
      </c>
      <c r="P10" s="12">
        <v>4285</v>
      </c>
      <c r="Q10" s="3">
        <v>4510</v>
      </c>
      <c r="R10" s="3">
        <v>4600</v>
      </c>
      <c r="S10" s="3">
        <v>4968</v>
      </c>
      <c r="T10" s="3">
        <v>5216</v>
      </c>
      <c r="U10" s="3">
        <v>5424</v>
      </c>
      <c r="V10" s="12">
        <v>5642</v>
      </c>
      <c r="W10" s="12">
        <v>5924</v>
      </c>
      <c r="X10" s="12">
        <v>6162</v>
      </c>
      <c r="Y10" s="12">
        <v>6162</v>
      </c>
      <c r="Z10" s="12">
        <v>6470</v>
      </c>
      <c r="AA10" s="12">
        <v>6664</v>
      </c>
      <c r="AC10" s="17">
        <f>P10-O10</f>
        <v>161</v>
      </c>
      <c r="AD10" s="46">
        <f>AC10/O10</f>
        <v>3.903976721629486E-2</v>
      </c>
      <c r="AE10" s="17">
        <f>AA10-Z10</f>
        <v>194</v>
      </c>
      <c r="AF10" s="19">
        <f>AE10/Z10</f>
        <v>2.9984544049459043E-2</v>
      </c>
      <c r="AG10" s="24"/>
      <c r="AH10" s="12">
        <f>AA10-W10</f>
        <v>740</v>
      </c>
      <c r="AI10" s="19">
        <f>AH10/W10</f>
        <v>0.12491559756920999</v>
      </c>
      <c r="AJ10" s="19">
        <f>AI10/5</f>
        <v>2.4983119513841998E-2</v>
      </c>
      <c r="AK10" s="24"/>
      <c r="AL10" s="12">
        <f>AA10-R10</f>
        <v>2064</v>
      </c>
      <c r="AM10" s="19">
        <f>AL10/R10</f>
        <v>0.44869565217391305</v>
      </c>
      <c r="AN10" s="19">
        <f>AM10/10</f>
        <v>4.4869565217391306E-2</v>
      </c>
    </row>
    <row r="11" spans="1:40" x14ac:dyDescent="0.2">
      <c r="A11" s="2" t="s">
        <v>14</v>
      </c>
      <c r="C11" s="3">
        <v>637</v>
      </c>
      <c r="D11" s="3">
        <v>659</v>
      </c>
      <c r="E11" s="3">
        <v>682</v>
      </c>
      <c r="F11" s="3">
        <v>706</v>
      </c>
      <c r="G11" s="3">
        <v>732</v>
      </c>
      <c r="H11" s="3">
        <v>765</v>
      </c>
      <c r="I11" s="3">
        <v>792</v>
      </c>
      <c r="J11" s="3">
        <v>820</v>
      </c>
      <c r="K11" s="3">
        <v>849</v>
      </c>
      <c r="L11" s="3">
        <v>879</v>
      </c>
      <c r="M11" s="3">
        <v>910</v>
      </c>
      <c r="N11" s="3">
        <v>942</v>
      </c>
      <c r="O11" s="12">
        <v>966</v>
      </c>
      <c r="P11" s="12">
        <v>1000</v>
      </c>
      <c r="Q11" s="3">
        <v>1030</v>
      </c>
      <c r="R11" s="3">
        <v>1051</v>
      </c>
      <c r="S11" s="3">
        <v>840</v>
      </c>
      <c r="T11" s="3">
        <v>865</v>
      </c>
      <c r="U11" s="3">
        <v>891</v>
      </c>
      <c r="V11" s="12">
        <v>918</v>
      </c>
      <c r="W11" s="12">
        <v>918</v>
      </c>
      <c r="X11" s="12">
        <v>946</v>
      </c>
      <c r="Y11" s="12">
        <v>946</v>
      </c>
      <c r="Z11" s="12">
        <v>994</v>
      </c>
      <c r="AA11" s="12">
        <v>1024</v>
      </c>
      <c r="AC11" s="17">
        <f t="shared" ref="AC11:AC81" si="0">P11-O11</f>
        <v>34</v>
      </c>
      <c r="AD11" s="46">
        <f t="shared" ref="AD11:AD81" si="1">AC11/O11</f>
        <v>3.5196687370600416E-2</v>
      </c>
      <c r="AE11" s="17">
        <f t="shared" ref="AE11:AE49" si="2">AA11-Z11</f>
        <v>30</v>
      </c>
      <c r="AF11" s="19">
        <f>AE11/Z11</f>
        <v>3.0181086519114688E-2</v>
      </c>
      <c r="AG11" s="24"/>
      <c r="AH11" s="12">
        <f t="shared" ref="AH11:AH74" si="3">AA11-W11</f>
        <v>106</v>
      </c>
      <c r="AI11" s="19">
        <f t="shared" ref="AI11:AI74" si="4">AH11/W11</f>
        <v>0.11546840958605664</v>
      </c>
      <c r="AJ11" s="19">
        <f t="shared" ref="AJ11:AJ21" si="5">AI11/5</f>
        <v>2.3093681917211329E-2</v>
      </c>
      <c r="AK11" s="24"/>
      <c r="AL11" s="12">
        <f t="shared" ref="AL11:AL74" si="6">AA11-R11</f>
        <v>-27</v>
      </c>
      <c r="AM11" s="19">
        <f t="shared" ref="AM11:AM74" si="7">AL11/R11</f>
        <v>-2.5689819219790674E-2</v>
      </c>
      <c r="AN11" s="19">
        <f>AM11/10</f>
        <v>-2.5689819219790674E-3</v>
      </c>
    </row>
    <row r="12" spans="1:40" x14ac:dyDescent="0.2">
      <c r="A12" s="2" t="s">
        <v>15</v>
      </c>
      <c r="C12" s="3">
        <f>850+125</f>
        <v>975</v>
      </c>
      <c r="D12" s="3">
        <f>939+125</f>
        <v>1064</v>
      </c>
      <c r="E12" s="3">
        <f>1188+150</f>
        <v>1338</v>
      </c>
      <c r="F12" s="3">
        <f>1410+200</f>
        <v>1610</v>
      </c>
      <c r="G12" s="3">
        <f>1645+218</f>
        <v>1863</v>
      </c>
      <c r="H12" s="3">
        <f>1917+218</f>
        <v>2135</v>
      </c>
      <c r="I12" s="3">
        <f>1974+223</f>
        <v>2197</v>
      </c>
      <c r="J12" s="3">
        <f>2072+223</f>
        <v>2295</v>
      </c>
      <c r="K12" s="3">
        <f>2176+223</f>
        <v>2399</v>
      </c>
      <c r="L12" s="3">
        <f>2286+223</f>
        <v>2509</v>
      </c>
      <c r="M12" s="3">
        <v>2622</v>
      </c>
      <c r="N12" s="3">
        <v>2756</v>
      </c>
      <c r="O12" s="12">
        <v>2825</v>
      </c>
      <c r="P12" s="12">
        <v>2896</v>
      </c>
      <c r="Q12" s="3">
        <v>3026</v>
      </c>
      <c r="R12" s="3">
        <v>3086</v>
      </c>
      <c r="S12" s="3">
        <v>3352</v>
      </c>
      <c r="T12" s="3">
        <v>3520</v>
      </c>
      <c r="U12" s="3">
        <v>3670</v>
      </c>
      <c r="V12" s="12">
        <v>3816</v>
      </c>
      <c r="W12" s="12">
        <v>3986</v>
      </c>
      <c r="X12" s="12">
        <v>4154</v>
      </c>
      <c r="Y12" s="12">
        <v>4154</v>
      </c>
      <c r="Z12" s="12">
        <v>4362</v>
      </c>
      <c r="AA12" s="12">
        <v>4492</v>
      </c>
      <c r="AC12" s="17">
        <f t="shared" si="0"/>
        <v>71</v>
      </c>
      <c r="AD12" s="46">
        <f t="shared" si="1"/>
        <v>2.5132743362831857E-2</v>
      </c>
      <c r="AE12" s="17">
        <f t="shared" si="2"/>
        <v>130</v>
      </c>
      <c r="AF12" s="19">
        <f t="shared" ref="AF12:AF74" si="8">AE12/Z12</f>
        <v>2.9802842732691424E-2</v>
      </c>
      <c r="AG12" s="24"/>
      <c r="AH12" s="12">
        <f t="shared" si="3"/>
        <v>506</v>
      </c>
      <c r="AI12" s="19">
        <f t="shared" si="4"/>
        <v>0.12694430506773707</v>
      </c>
      <c r="AJ12" s="19">
        <f t="shared" si="5"/>
        <v>2.5388861013547415E-2</v>
      </c>
      <c r="AK12" s="24"/>
      <c r="AL12" s="12">
        <f t="shared" si="6"/>
        <v>1406</v>
      </c>
      <c r="AM12" s="19">
        <f t="shared" si="7"/>
        <v>0.45560596241088785</v>
      </c>
      <c r="AN12" s="19">
        <f t="shared" ref="AN12:AN21" si="9">AM12/10</f>
        <v>4.5560596241088783E-2</v>
      </c>
    </row>
    <row r="13" spans="1:40" x14ac:dyDescent="0.2">
      <c r="A13" s="2" t="s">
        <v>16</v>
      </c>
      <c r="C13" s="3">
        <v>98</v>
      </c>
      <c r="D13" s="3">
        <v>102</v>
      </c>
      <c r="E13" s="3">
        <v>120</v>
      </c>
      <c r="F13" s="3">
        <v>120</v>
      </c>
      <c r="G13" s="3">
        <v>120</v>
      </c>
      <c r="H13" s="3">
        <v>120</v>
      </c>
      <c r="I13" s="3">
        <v>120</v>
      </c>
      <c r="J13" s="3">
        <v>120</v>
      </c>
      <c r="K13" s="3">
        <v>120</v>
      </c>
      <c r="L13" s="3">
        <v>120</v>
      </c>
      <c r="M13" s="3">
        <v>120</v>
      </c>
      <c r="N13" s="3">
        <v>120</v>
      </c>
      <c r="O13" s="12">
        <v>120</v>
      </c>
      <c r="P13" s="12">
        <v>120</v>
      </c>
      <c r="Q13" s="3">
        <v>120</v>
      </c>
      <c r="R13" s="3">
        <v>120</v>
      </c>
      <c r="S13" s="3">
        <v>120</v>
      </c>
      <c r="T13" s="3">
        <v>120</v>
      </c>
      <c r="U13" s="3">
        <v>172</v>
      </c>
      <c r="V13" s="3">
        <v>172</v>
      </c>
      <c r="W13" s="3">
        <v>172</v>
      </c>
      <c r="X13" s="3">
        <v>172</v>
      </c>
      <c r="Y13" s="3">
        <v>172</v>
      </c>
      <c r="Z13" s="3">
        <v>172</v>
      </c>
      <c r="AA13" s="3">
        <v>172</v>
      </c>
      <c r="AC13" s="17">
        <f t="shared" si="0"/>
        <v>0</v>
      </c>
      <c r="AD13" s="46">
        <f t="shared" si="1"/>
        <v>0</v>
      </c>
      <c r="AE13" s="17">
        <f t="shared" si="2"/>
        <v>0</v>
      </c>
      <c r="AF13" s="19">
        <f t="shared" si="8"/>
        <v>0</v>
      </c>
      <c r="AG13" s="24"/>
      <c r="AH13" s="3">
        <f t="shared" si="3"/>
        <v>0</v>
      </c>
      <c r="AI13" s="19">
        <f t="shared" si="4"/>
        <v>0</v>
      </c>
      <c r="AJ13" s="19">
        <f t="shared" si="5"/>
        <v>0</v>
      </c>
      <c r="AK13" s="24"/>
      <c r="AL13" s="3">
        <f t="shared" si="6"/>
        <v>52</v>
      </c>
      <c r="AM13" s="19">
        <f t="shared" si="7"/>
        <v>0.43333333333333335</v>
      </c>
      <c r="AN13" s="19">
        <f t="shared" si="9"/>
        <v>4.3333333333333335E-2</v>
      </c>
    </row>
    <row r="14" spans="1:40" x14ac:dyDescent="0.2">
      <c r="A14" s="2" t="s">
        <v>28</v>
      </c>
      <c r="F14" s="3">
        <v>20</v>
      </c>
      <c r="G14" s="3">
        <v>20</v>
      </c>
      <c r="H14" s="3">
        <v>20</v>
      </c>
      <c r="I14" s="3">
        <v>20</v>
      </c>
      <c r="J14" s="3">
        <v>20</v>
      </c>
      <c r="K14" s="3">
        <v>20</v>
      </c>
      <c r="L14" s="3">
        <v>20</v>
      </c>
      <c r="M14" s="3">
        <v>20</v>
      </c>
      <c r="N14" s="3">
        <v>20</v>
      </c>
      <c r="O14" s="12">
        <v>20</v>
      </c>
      <c r="P14" s="12">
        <v>20</v>
      </c>
      <c r="Q14" s="3">
        <v>20</v>
      </c>
      <c r="R14" s="3">
        <v>20</v>
      </c>
      <c r="S14" s="3">
        <v>20</v>
      </c>
      <c r="T14" s="3">
        <v>20</v>
      </c>
      <c r="U14" s="3">
        <v>28</v>
      </c>
      <c r="V14" s="3">
        <v>28</v>
      </c>
      <c r="W14" s="3">
        <v>28</v>
      </c>
      <c r="X14" s="3">
        <v>28</v>
      </c>
      <c r="Y14" s="3">
        <v>28</v>
      </c>
      <c r="Z14" s="3">
        <v>28</v>
      </c>
      <c r="AA14" s="3">
        <v>28</v>
      </c>
      <c r="AC14" s="35">
        <f t="shared" si="0"/>
        <v>0</v>
      </c>
      <c r="AD14" s="47">
        <f t="shared" si="1"/>
        <v>0</v>
      </c>
      <c r="AE14" s="17">
        <f t="shared" si="2"/>
        <v>0</v>
      </c>
      <c r="AF14" s="31">
        <f t="shared" si="8"/>
        <v>0</v>
      </c>
      <c r="AG14" s="32"/>
      <c r="AH14" s="3">
        <f t="shared" si="3"/>
        <v>0</v>
      </c>
      <c r="AI14" s="31">
        <f t="shared" si="4"/>
        <v>0</v>
      </c>
      <c r="AJ14" s="31">
        <f t="shared" si="5"/>
        <v>0</v>
      </c>
      <c r="AK14" s="32"/>
      <c r="AL14" s="3">
        <f t="shared" si="6"/>
        <v>8</v>
      </c>
      <c r="AM14" s="31">
        <f t="shared" si="7"/>
        <v>0.4</v>
      </c>
      <c r="AN14" s="31">
        <f t="shared" si="9"/>
        <v>0.04</v>
      </c>
    </row>
    <row r="15" spans="1:40" x14ac:dyDescent="0.2">
      <c r="A15" s="69" t="s">
        <v>65</v>
      </c>
      <c r="B15" s="62"/>
      <c r="C15" s="63">
        <f>SUM(C10:C14)</f>
        <v>3772</v>
      </c>
      <c r="D15" s="63">
        <f t="shared" ref="D15:N15" si="10">SUM(D10:D14)</f>
        <v>3967</v>
      </c>
      <c r="E15" s="63">
        <f t="shared" si="10"/>
        <v>4366</v>
      </c>
      <c r="F15" s="63">
        <f t="shared" si="10"/>
        <v>4769</v>
      </c>
      <c r="G15" s="63">
        <f t="shared" si="10"/>
        <v>5383</v>
      </c>
      <c r="H15" s="63">
        <f t="shared" si="10"/>
        <v>5902</v>
      </c>
      <c r="I15" s="63">
        <f t="shared" si="10"/>
        <v>6163</v>
      </c>
      <c r="J15" s="63">
        <f t="shared" si="10"/>
        <v>6442</v>
      </c>
      <c r="K15" s="63">
        <f t="shared" si="10"/>
        <v>6734</v>
      </c>
      <c r="L15" s="63">
        <f t="shared" si="10"/>
        <v>7042</v>
      </c>
      <c r="M15" s="63">
        <f t="shared" si="10"/>
        <v>7414</v>
      </c>
      <c r="N15" s="63">
        <f t="shared" si="10"/>
        <v>7861</v>
      </c>
      <c r="O15" s="63">
        <f t="shared" ref="O15:P15" si="11">SUM(O10:O14)</f>
        <v>8055</v>
      </c>
      <c r="P15" s="63">
        <f t="shared" si="11"/>
        <v>8321</v>
      </c>
      <c r="Q15" s="63">
        <f t="shared" ref="Q15:V15" si="12">SUM(Q10:Q14)</f>
        <v>8706</v>
      </c>
      <c r="R15" s="33">
        <f t="shared" si="12"/>
        <v>8877</v>
      </c>
      <c r="S15" s="33">
        <f t="shared" si="12"/>
        <v>9300</v>
      </c>
      <c r="T15" s="33">
        <f t="shared" ref="T15:U15" si="13">SUM(T10:T14)</f>
        <v>9741</v>
      </c>
      <c r="U15" s="33">
        <f t="shared" si="13"/>
        <v>10185</v>
      </c>
      <c r="V15" s="33">
        <f t="shared" si="12"/>
        <v>10576</v>
      </c>
      <c r="W15" s="33">
        <f t="shared" ref="W15:X15" si="14">SUM(W10:W14)</f>
        <v>11028</v>
      </c>
      <c r="X15" s="33">
        <f t="shared" si="14"/>
        <v>11462</v>
      </c>
      <c r="Y15" s="33">
        <f t="shared" ref="Y15" si="15">SUM(Y10:Y14)</f>
        <v>11462</v>
      </c>
      <c r="Z15" s="33">
        <f t="shared" ref="Z15" si="16">SUM(Z10:Z14)</f>
        <v>12026</v>
      </c>
      <c r="AA15" s="33">
        <v>12380</v>
      </c>
      <c r="AB15" s="28"/>
      <c r="AC15" s="17">
        <f t="shared" si="0"/>
        <v>266</v>
      </c>
      <c r="AD15" s="48">
        <f t="shared" si="1"/>
        <v>3.3022967101179392E-2</v>
      </c>
      <c r="AE15" s="72">
        <f t="shared" si="2"/>
        <v>354</v>
      </c>
      <c r="AF15" s="19">
        <f t="shared" si="8"/>
        <v>2.9436221520039912E-2</v>
      </c>
      <c r="AG15" s="24"/>
      <c r="AH15" s="33">
        <f t="shared" si="3"/>
        <v>1352</v>
      </c>
      <c r="AI15" s="19">
        <f t="shared" si="4"/>
        <v>0.12259702575262967</v>
      </c>
      <c r="AJ15" s="19">
        <f t="shared" si="5"/>
        <v>2.4519405150525933E-2</v>
      </c>
      <c r="AK15" s="24"/>
      <c r="AL15" s="33">
        <f t="shared" si="6"/>
        <v>3503</v>
      </c>
      <c r="AM15" s="19">
        <f t="shared" si="7"/>
        <v>0.39461529796102285</v>
      </c>
      <c r="AN15" s="19">
        <f t="shared" si="9"/>
        <v>3.9461529796102283E-2</v>
      </c>
    </row>
    <row r="16" spans="1:40" x14ac:dyDescent="0.2">
      <c r="A16" s="2" t="s">
        <v>66</v>
      </c>
      <c r="U16" s="3">
        <v>40</v>
      </c>
      <c r="V16" s="12">
        <v>40</v>
      </c>
      <c r="W16" s="12">
        <v>40</v>
      </c>
      <c r="X16" s="12">
        <v>40</v>
      </c>
      <c r="Y16" s="12">
        <v>80</v>
      </c>
      <c r="Z16" s="12">
        <f>16+40</f>
        <v>56</v>
      </c>
      <c r="AA16" s="12">
        <v>80</v>
      </c>
      <c r="AC16" s="35">
        <f t="shared" ref="AC16:AC17" si="17">P16-O16</f>
        <v>0</v>
      </c>
      <c r="AD16" s="47" t="e">
        <f t="shared" ref="AD16:AD17" si="18">AC16/O16</f>
        <v>#DIV/0!</v>
      </c>
      <c r="AE16" s="17">
        <f t="shared" si="2"/>
        <v>24</v>
      </c>
      <c r="AF16" s="31">
        <f t="shared" si="8"/>
        <v>0.42857142857142855</v>
      </c>
      <c r="AG16" s="32"/>
      <c r="AH16" s="12">
        <f t="shared" si="3"/>
        <v>40</v>
      </c>
      <c r="AI16" s="31">
        <f t="shared" si="4"/>
        <v>1</v>
      </c>
      <c r="AJ16" s="31">
        <f t="shared" si="5"/>
        <v>0.2</v>
      </c>
      <c r="AK16" s="32"/>
      <c r="AL16" s="12">
        <f t="shared" si="6"/>
        <v>80</v>
      </c>
      <c r="AM16" s="31" t="e">
        <f t="shared" si="7"/>
        <v>#DIV/0!</v>
      </c>
      <c r="AN16" s="31" t="e">
        <f t="shared" ref="AN16:AN17" si="19">AM16/10</f>
        <v>#DIV/0!</v>
      </c>
    </row>
    <row r="17" spans="1:40" x14ac:dyDescent="0.2">
      <c r="A17" s="62" t="s">
        <v>17</v>
      </c>
      <c r="B17" s="62"/>
      <c r="C17" s="63">
        <f>C15+C16</f>
        <v>3772</v>
      </c>
      <c r="D17" s="63">
        <f t="shared" ref="D17:T17" si="20">D15+D16</f>
        <v>3967</v>
      </c>
      <c r="E17" s="63">
        <f t="shared" si="20"/>
        <v>4366</v>
      </c>
      <c r="F17" s="63">
        <f t="shared" si="20"/>
        <v>4769</v>
      </c>
      <c r="G17" s="63">
        <f t="shared" si="20"/>
        <v>5383</v>
      </c>
      <c r="H17" s="63">
        <f t="shared" si="20"/>
        <v>5902</v>
      </c>
      <c r="I17" s="63">
        <f t="shared" si="20"/>
        <v>6163</v>
      </c>
      <c r="J17" s="63">
        <f t="shared" si="20"/>
        <v>6442</v>
      </c>
      <c r="K17" s="63">
        <f t="shared" si="20"/>
        <v>6734</v>
      </c>
      <c r="L17" s="63">
        <f t="shared" si="20"/>
        <v>7042</v>
      </c>
      <c r="M17" s="63">
        <f t="shared" si="20"/>
        <v>7414</v>
      </c>
      <c r="N17" s="63">
        <f t="shared" si="20"/>
        <v>7861</v>
      </c>
      <c r="O17" s="63">
        <f t="shared" si="20"/>
        <v>8055</v>
      </c>
      <c r="P17" s="63">
        <f t="shared" si="20"/>
        <v>8321</v>
      </c>
      <c r="Q17" s="63">
        <f t="shared" si="20"/>
        <v>8706</v>
      </c>
      <c r="R17" s="63">
        <f t="shared" si="20"/>
        <v>8877</v>
      </c>
      <c r="S17" s="63">
        <f t="shared" si="20"/>
        <v>9300</v>
      </c>
      <c r="T17" s="63">
        <f t="shared" si="20"/>
        <v>9741</v>
      </c>
      <c r="U17" s="63">
        <f t="shared" ref="U17" si="21">U15+U16</f>
        <v>10225</v>
      </c>
      <c r="V17" s="33">
        <f>V15+V16</f>
        <v>10616</v>
      </c>
      <c r="W17" s="33">
        <f>W15+W16</f>
        <v>11068</v>
      </c>
      <c r="X17" s="33">
        <f>X15+X16</f>
        <v>11502</v>
      </c>
      <c r="Y17" s="33">
        <f>Y15+Y16</f>
        <v>11542</v>
      </c>
      <c r="Z17" s="33">
        <f>Z15+Z16</f>
        <v>12082</v>
      </c>
      <c r="AA17" s="33">
        <v>12460</v>
      </c>
      <c r="AB17" s="28"/>
      <c r="AC17" s="17">
        <f t="shared" si="17"/>
        <v>266</v>
      </c>
      <c r="AD17" s="48">
        <f t="shared" si="18"/>
        <v>3.3022967101179392E-2</v>
      </c>
      <c r="AE17" s="72">
        <f t="shared" si="2"/>
        <v>378</v>
      </c>
      <c r="AF17" s="19">
        <f t="shared" si="8"/>
        <v>3.1286210892236384E-2</v>
      </c>
      <c r="AG17" s="24"/>
      <c r="AH17" s="33">
        <f t="shared" si="3"/>
        <v>1392</v>
      </c>
      <c r="AI17" s="19">
        <f t="shared" si="4"/>
        <v>0.12576797976147452</v>
      </c>
      <c r="AJ17" s="19">
        <f t="shared" si="5"/>
        <v>2.5153595952294903E-2</v>
      </c>
      <c r="AK17" s="24"/>
      <c r="AL17" s="33">
        <f t="shared" si="6"/>
        <v>3583</v>
      </c>
      <c r="AM17" s="19">
        <f t="shared" si="7"/>
        <v>0.40362735158274193</v>
      </c>
      <c r="AN17" s="19">
        <f t="shared" si="19"/>
        <v>4.0362735158274196E-2</v>
      </c>
    </row>
    <row r="18" spans="1:40" x14ac:dyDescent="0.2">
      <c r="A18" s="2" t="s">
        <v>19</v>
      </c>
      <c r="C18" s="3">
        <v>3214</v>
      </c>
      <c r="D18" s="3">
        <v>3332</v>
      </c>
      <c r="E18" s="3">
        <v>3466</v>
      </c>
      <c r="F18" s="3">
        <v>3606</v>
      </c>
      <c r="G18" s="3">
        <v>3786</v>
      </c>
      <c r="H18" s="3">
        <v>3968</v>
      </c>
      <c r="I18" s="3">
        <v>4206</v>
      </c>
      <c r="J18" s="3">
        <v>4448</v>
      </c>
      <c r="K18" s="3">
        <v>4704</v>
      </c>
      <c r="L18" s="3">
        <v>4976</v>
      </c>
      <c r="M18" s="3">
        <v>5264</v>
      </c>
      <c r="N18" s="3">
        <v>5528</v>
      </c>
      <c r="O18" s="12">
        <v>5666</v>
      </c>
      <c r="P18" s="12">
        <v>5806</v>
      </c>
      <c r="Q18" s="3">
        <v>6066</v>
      </c>
      <c r="R18" s="3">
        <v>6278</v>
      </c>
      <c r="S18" s="3">
        <v>6404</v>
      </c>
      <c r="T18" s="3">
        <v>6592</v>
      </c>
      <c r="U18" s="3">
        <v>6776</v>
      </c>
      <c r="V18" s="12">
        <v>6961</v>
      </c>
      <c r="W18" s="12">
        <v>7130</v>
      </c>
      <c r="X18" s="12">
        <v>7130</v>
      </c>
      <c r="Y18" s="12">
        <v>7130</v>
      </c>
      <c r="Z18" s="12">
        <v>7270</v>
      </c>
      <c r="AA18" s="12">
        <v>7412</v>
      </c>
      <c r="AC18" s="17">
        <f t="shared" si="0"/>
        <v>140</v>
      </c>
      <c r="AD18" s="46">
        <f t="shared" si="1"/>
        <v>2.4708789269325803E-2</v>
      </c>
      <c r="AE18" s="17">
        <f t="shared" si="2"/>
        <v>142</v>
      </c>
      <c r="AF18" s="19">
        <f t="shared" si="8"/>
        <v>1.9532324621733151E-2</v>
      </c>
      <c r="AG18" s="24"/>
      <c r="AH18" s="12">
        <f t="shared" si="3"/>
        <v>282</v>
      </c>
      <c r="AI18" s="19">
        <f t="shared" si="4"/>
        <v>3.955119214586255E-2</v>
      </c>
      <c r="AJ18" s="19">
        <f t="shared" si="5"/>
        <v>7.91023842917251E-3</v>
      </c>
      <c r="AK18" s="24"/>
      <c r="AL18" s="12">
        <f t="shared" si="6"/>
        <v>1134</v>
      </c>
      <c r="AM18" s="19">
        <f t="shared" si="7"/>
        <v>0.18063077413188913</v>
      </c>
      <c r="AN18" s="19">
        <f t="shared" si="9"/>
        <v>1.8063077413188914E-2</v>
      </c>
    </row>
    <row r="19" spans="1:40" x14ac:dyDescent="0.2">
      <c r="A19" s="2" t="s">
        <v>18</v>
      </c>
      <c r="C19" s="3">
        <v>2408</v>
      </c>
      <c r="D19" s="3">
        <v>2460</v>
      </c>
      <c r="E19" s="3">
        <v>2532</v>
      </c>
      <c r="F19" s="3">
        <v>2640</v>
      </c>
      <c r="G19" s="3">
        <v>2878</v>
      </c>
      <c r="H19" s="3">
        <v>3024</v>
      </c>
      <c r="I19" s="3">
        <v>3206</v>
      </c>
      <c r="J19" s="3">
        <v>3398</v>
      </c>
      <c r="K19" s="3">
        <v>3398</v>
      </c>
      <c r="L19" s="3">
        <v>3598</v>
      </c>
      <c r="M19" s="3">
        <v>3814</v>
      </c>
      <c r="N19" s="3">
        <v>4004</v>
      </c>
      <c r="O19" s="12">
        <v>4104</v>
      </c>
      <c r="P19" s="12">
        <v>4206</v>
      </c>
      <c r="Q19" s="3">
        <v>4396</v>
      </c>
      <c r="R19" s="3">
        <v>4550</v>
      </c>
      <c r="S19" s="3">
        <v>4686</v>
      </c>
      <c r="T19" s="3">
        <v>4826</v>
      </c>
      <c r="U19" s="3">
        <v>4996</v>
      </c>
      <c r="V19" s="12">
        <v>5172</v>
      </c>
      <c r="W19" s="12">
        <v>5354</v>
      </c>
      <c r="X19" s="12">
        <v>5542</v>
      </c>
      <c r="Y19" s="12">
        <v>5000</v>
      </c>
      <c r="Z19" s="12">
        <v>5150</v>
      </c>
      <c r="AA19" s="12">
        <v>5254</v>
      </c>
      <c r="AC19" s="17">
        <f t="shared" si="0"/>
        <v>102</v>
      </c>
      <c r="AD19" s="46">
        <f t="shared" si="1"/>
        <v>2.4853801169590642E-2</v>
      </c>
      <c r="AE19" s="17">
        <f t="shared" si="2"/>
        <v>104</v>
      </c>
      <c r="AF19" s="19">
        <f>AE19/Z19</f>
        <v>2.0194174757281552E-2</v>
      </c>
      <c r="AG19" s="24"/>
      <c r="AH19" s="12">
        <f t="shared" si="3"/>
        <v>-100</v>
      </c>
      <c r="AI19" s="19">
        <f t="shared" si="4"/>
        <v>-1.867762420620097E-2</v>
      </c>
      <c r="AJ19" s="19">
        <f t="shared" si="5"/>
        <v>-3.7355248412401939E-3</v>
      </c>
      <c r="AK19" s="24"/>
      <c r="AL19" s="12">
        <f t="shared" si="6"/>
        <v>704</v>
      </c>
      <c r="AM19" s="19">
        <f t="shared" si="7"/>
        <v>0.15472527472527473</v>
      </c>
      <c r="AN19" s="19">
        <f t="shared" si="9"/>
        <v>1.5472527472527472E-2</v>
      </c>
    </row>
    <row r="20" spans="1:40" x14ac:dyDescent="0.2">
      <c r="A20" s="2" t="s">
        <v>20</v>
      </c>
      <c r="C20" s="3">
        <v>30</v>
      </c>
      <c r="D20" s="3">
        <v>32</v>
      </c>
      <c r="E20" s="3">
        <v>34</v>
      </c>
      <c r="F20" s="3">
        <v>34</v>
      </c>
      <c r="G20" s="3">
        <v>40</v>
      </c>
      <c r="H20" s="3">
        <v>44</v>
      </c>
      <c r="I20" s="3">
        <v>44</v>
      </c>
      <c r="J20" s="3">
        <v>44</v>
      </c>
      <c r="K20" s="3">
        <v>44</v>
      </c>
      <c r="L20" s="3">
        <v>44</v>
      </c>
      <c r="M20" s="3">
        <v>44</v>
      </c>
      <c r="N20" s="3">
        <v>44</v>
      </c>
      <c r="O20" s="12">
        <v>44</v>
      </c>
      <c r="P20" s="12">
        <v>44</v>
      </c>
      <c r="Q20" s="3">
        <v>44</v>
      </c>
      <c r="R20" s="3">
        <v>44</v>
      </c>
      <c r="S20" s="3">
        <v>44</v>
      </c>
      <c r="T20" s="3">
        <v>44</v>
      </c>
      <c r="U20" s="3">
        <v>44</v>
      </c>
      <c r="V20" s="12">
        <v>44</v>
      </c>
      <c r="W20" s="12">
        <v>44</v>
      </c>
      <c r="X20" s="12">
        <v>44</v>
      </c>
      <c r="Y20" s="12">
        <v>44</v>
      </c>
      <c r="Z20" s="12">
        <v>44</v>
      </c>
      <c r="AA20" s="12">
        <v>44</v>
      </c>
      <c r="AC20" s="17">
        <f t="shared" si="0"/>
        <v>0</v>
      </c>
      <c r="AD20" s="46">
        <f t="shared" si="1"/>
        <v>0</v>
      </c>
      <c r="AE20" s="17">
        <f t="shared" si="2"/>
        <v>0</v>
      </c>
      <c r="AF20" s="31">
        <f t="shared" si="8"/>
        <v>0</v>
      </c>
      <c r="AG20" s="32"/>
      <c r="AH20" s="12">
        <f t="shared" si="3"/>
        <v>0</v>
      </c>
      <c r="AI20" s="31">
        <f t="shared" si="4"/>
        <v>0</v>
      </c>
      <c r="AJ20" s="31">
        <f t="shared" si="5"/>
        <v>0</v>
      </c>
      <c r="AK20" s="32"/>
      <c r="AL20" s="12">
        <f t="shared" si="6"/>
        <v>0</v>
      </c>
      <c r="AM20" s="31">
        <f t="shared" si="7"/>
        <v>0</v>
      </c>
      <c r="AN20" s="31">
        <f t="shared" si="9"/>
        <v>0</v>
      </c>
    </row>
    <row r="21" spans="1:40" ht="13.5" thickBot="1" x14ac:dyDescent="0.25">
      <c r="A21" s="2" t="s">
        <v>21</v>
      </c>
      <c r="C21" s="9">
        <f>SUM(C17:C20)</f>
        <v>9424</v>
      </c>
      <c r="D21" s="9">
        <f t="shared" ref="D21:V21" si="22">SUM(D17:D20)</f>
        <v>9791</v>
      </c>
      <c r="E21" s="9">
        <f t="shared" si="22"/>
        <v>10398</v>
      </c>
      <c r="F21" s="9">
        <f t="shared" si="22"/>
        <v>11049</v>
      </c>
      <c r="G21" s="9">
        <f t="shared" si="22"/>
        <v>12087</v>
      </c>
      <c r="H21" s="9">
        <f t="shared" si="22"/>
        <v>12938</v>
      </c>
      <c r="I21" s="9">
        <f t="shared" si="22"/>
        <v>13619</v>
      </c>
      <c r="J21" s="9">
        <f t="shared" si="22"/>
        <v>14332</v>
      </c>
      <c r="K21" s="9">
        <f t="shared" si="22"/>
        <v>14880</v>
      </c>
      <c r="L21" s="9">
        <f t="shared" si="22"/>
        <v>15660</v>
      </c>
      <c r="M21" s="9">
        <f t="shared" si="22"/>
        <v>16536</v>
      </c>
      <c r="N21" s="9">
        <f t="shared" si="22"/>
        <v>17437</v>
      </c>
      <c r="O21" s="9">
        <f t="shared" si="22"/>
        <v>17869</v>
      </c>
      <c r="P21" s="9">
        <f t="shared" si="22"/>
        <v>18377</v>
      </c>
      <c r="Q21" s="9">
        <f t="shared" si="22"/>
        <v>19212</v>
      </c>
      <c r="R21" s="9">
        <f t="shared" si="22"/>
        <v>19749</v>
      </c>
      <c r="S21" s="9">
        <f t="shared" si="22"/>
        <v>20434</v>
      </c>
      <c r="T21" s="9">
        <f t="shared" si="22"/>
        <v>21203</v>
      </c>
      <c r="U21" s="9">
        <f t="shared" ref="U21" si="23">SUM(U17:U20)</f>
        <v>22041</v>
      </c>
      <c r="V21" s="9">
        <f t="shared" si="22"/>
        <v>22793</v>
      </c>
      <c r="W21" s="42">
        <f t="shared" ref="W21:X21" si="24">SUM(W17:W20)</f>
        <v>23596</v>
      </c>
      <c r="X21" s="42">
        <f t="shared" si="24"/>
        <v>24218</v>
      </c>
      <c r="Y21" s="42">
        <f t="shared" ref="Y21" si="25">SUM(Y17:Y20)</f>
        <v>23716</v>
      </c>
      <c r="Z21" s="42">
        <f>SUM(Z17:Z20)</f>
        <v>24546</v>
      </c>
      <c r="AA21" s="42">
        <v>25170</v>
      </c>
      <c r="AB21" s="28"/>
      <c r="AC21" s="36">
        <f t="shared" si="0"/>
        <v>508</v>
      </c>
      <c r="AD21" s="49">
        <f t="shared" si="1"/>
        <v>2.8429123062286642E-2</v>
      </c>
      <c r="AE21" s="36">
        <f t="shared" si="2"/>
        <v>624</v>
      </c>
      <c r="AF21" s="71">
        <f t="shared" si="8"/>
        <v>2.5421657296504523E-2</v>
      </c>
      <c r="AG21" s="70"/>
      <c r="AH21" s="42">
        <f t="shared" si="3"/>
        <v>1574</v>
      </c>
      <c r="AI21" s="71">
        <f t="shared" si="4"/>
        <v>6.6706221393456513E-2</v>
      </c>
      <c r="AJ21" s="71">
        <f t="shared" si="5"/>
        <v>1.3341244278691303E-2</v>
      </c>
      <c r="AK21" s="70"/>
      <c r="AL21" s="42">
        <f t="shared" si="6"/>
        <v>5421</v>
      </c>
      <c r="AM21" s="71">
        <f t="shared" si="7"/>
        <v>0.274494911134741</v>
      </c>
      <c r="AN21" s="71">
        <f t="shared" si="9"/>
        <v>2.7449491113474101E-2</v>
      </c>
    </row>
    <row r="22" spans="1:40" ht="13.5" thickTop="1" x14ac:dyDescent="0.2">
      <c r="W22" s="12"/>
      <c r="X22" s="12"/>
      <c r="Y22" s="12"/>
      <c r="Z22" s="12"/>
      <c r="AA22" s="12"/>
      <c r="AD22" s="46"/>
      <c r="AF22" s="2"/>
      <c r="AG22" s="24"/>
      <c r="AH22" s="12"/>
      <c r="AK22" s="21"/>
      <c r="AL22" s="12"/>
    </row>
    <row r="23" spans="1:40" x14ac:dyDescent="0.2">
      <c r="A23" s="6" t="s">
        <v>22</v>
      </c>
      <c r="W23" s="12"/>
      <c r="X23" s="12"/>
      <c r="Y23" s="12"/>
      <c r="Z23" s="12"/>
      <c r="AA23" s="12"/>
      <c r="AD23" s="46"/>
      <c r="AF23" s="2"/>
      <c r="AG23" s="24"/>
      <c r="AH23" s="12"/>
      <c r="AK23" s="21"/>
      <c r="AL23" s="12"/>
    </row>
    <row r="24" spans="1:40" x14ac:dyDescent="0.2">
      <c r="A24" s="2" t="s">
        <v>13</v>
      </c>
      <c r="C24" s="3">
        <v>6674</v>
      </c>
      <c r="D24" s="3">
        <v>6934</v>
      </c>
      <c r="E24" s="3">
        <v>7204</v>
      </c>
      <c r="F24" s="3">
        <v>7485</v>
      </c>
      <c r="G24" s="3">
        <v>8570</v>
      </c>
      <c r="H24" s="3">
        <v>9264</v>
      </c>
      <c r="I24" s="3">
        <v>9820</v>
      </c>
      <c r="J24" s="3">
        <v>10315</v>
      </c>
      <c r="K24" s="3">
        <v>10831</v>
      </c>
      <c r="L24" s="3">
        <v>11373</v>
      </c>
      <c r="M24" s="3">
        <v>12112</v>
      </c>
      <c r="N24" s="3">
        <v>13020</v>
      </c>
      <c r="O24" s="12">
        <v>13346</v>
      </c>
      <c r="P24" s="12">
        <v>13866</v>
      </c>
      <c r="Q24" s="3">
        <v>14594</v>
      </c>
      <c r="R24" s="3">
        <v>14886</v>
      </c>
      <c r="S24" s="3">
        <v>16078</v>
      </c>
      <c r="T24" s="3">
        <v>16882</v>
      </c>
      <c r="U24" s="3">
        <v>16882</v>
      </c>
      <c r="V24" s="12">
        <v>16882</v>
      </c>
      <c r="W24" s="12">
        <v>17726</v>
      </c>
      <c r="X24" s="12">
        <v>18436</v>
      </c>
      <c r="Y24" s="12">
        <v>18436</v>
      </c>
      <c r="Z24" s="12">
        <v>19358</v>
      </c>
      <c r="AA24" s="12">
        <v>19940</v>
      </c>
      <c r="AC24" s="17">
        <f t="shared" si="0"/>
        <v>520</v>
      </c>
      <c r="AD24" s="46">
        <f t="shared" si="1"/>
        <v>3.8962985164094112E-2</v>
      </c>
      <c r="AE24" s="17">
        <f t="shared" si="2"/>
        <v>582</v>
      </c>
      <c r="AF24" s="19">
        <f t="shared" si="8"/>
        <v>3.006508936873644E-2</v>
      </c>
      <c r="AG24" s="24"/>
      <c r="AH24" s="12">
        <f t="shared" si="3"/>
        <v>2214</v>
      </c>
      <c r="AI24" s="19">
        <f t="shared" si="4"/>
        <v>0.1249012749633307</v>
      </c>
      <c r="AJ24" s="19">
        <f t="shared" ref="AJ24:AJ35" si="26">AI24/5</f>
        <v>2.4980254992666141E-2</v>
      </c>
      <c r="AK24" s="24"/>
      <c r="AL24" s="12">
        <f t="shared" si="6"/>
        <v>5054</v>
      </c>
      <c r="AM24" s="19">
        <f t="shared" si="7"/>
        <v>0.33951363697433828</v>
      </c>
      <c r="AN24" s="19">
        <f t="shared" ref="AN24:AN35" si="27">AM24/10</f>
        <v>3.3951363697433831E-2</v>
      </c>
    </row>
    <row r="25" spans="1:40" x14ac:dyDescent="0.2">
      <c r="A25" s="2" t="s">
        <v>14</v>
      </c>
      <c r="C25" s="3">
        <v>1565</v>
      </c>
      <c r="D25" s="3">
        <v>1620</v>
      </c>
      <c r="E25" s="3">
        <v>1677</v>
      </c>
      <c r="F25" s="3">
        <v>1736</v>
      </c>
      <c r="G25" s="3">
        <v>1798</v>
      </c>
      <c r="H25" s="3">
        <v>1879</v>
      </c>
      <c r="I25" s="3">
        <v>1945</v>
      </c>
      <c r="J25" s="3">
        <v>2014</v>
      </c>
      <c r="K25" s="3">
        <v>2084</v>
      </c>
      <c r="L25" s="3">
        <v>2157</v>
      </c>
      <c r="M25" s="3">
        <v>2232</v>
      </c>
      <c r="N25" s="3">
        <v>2310</v>
      </c>
      <c r="O25" s="12">
        <v>2368</v>
      </c>
      <c r="P25" s="12">
        <v>2451</v>
      </c>
      <c r="Q25" s="3">
        <v>2451</v>
      </c>
      <c r="R25" s="3">
        <v>2500</v>
      </c>
      <c r="S25" s="3">
        <v>2000</v>
      </c>
      <c r="T25" s="3">
        <v>2060</v>
      </c>
      <c r="U25" s="3">
        <v>2122</v>
      </c>
      <c r="V25" s="12">
        <v>2186</v>
      </c>
      <c r="W25" s="12">
        <v>2076</v>
      </c>
      <c r="X25" s="12">
        <v>2076</v>
      </c>
      <c r="Y25" s="12">
        <v>2076</v>
      </c>
      <c r="Z25" s="12">
        <v>994</v>
      </c>
      <c r="AA25" s="12">
        <v>1024</v>
      </c>
      <c r="AC25" s="17">
        <f t="shared" si="0"/>
        <v>83</v>
      </c>
      <c r="AD25" s="46">
        <f t="shared" si="1"/>
        <v>3.5050675675675678E-2</v>
      </c>
      <c r="AE25" s="17">
        <f t="shared" si="2"/>
        <v>30</v>
      </c>
      <c r="AF25" s="19">
        <f t="shared" si="8"/>
        <v>3.0181086519114688E-2</v>
      </c>
      <c r="AG25" s="24"/>
      <c r="AH25" s="12">
        <f t="shared" si="3"/>
        <v>-1052</v>
      </c>
      <c r="AI25" s="19">
        <f t="shared" si="4"/>
        <v>-0.50674373795761074</v>
      </c>
      <c r="AJ25" s="19">
        <f t="shared" si="26"/>
        <v>-0.10134874759152215</v>
      </c>
      <c r="AK25" s="24"/>
      <c r="AL25" s="12">
        <f t="shared" si="6"/>
        <v>-1476</v>
      </c>
      <c r="AM25" s="19">
        <f t="shared" si="7"/>
        <v>-0.59040000000000004</v>
      </c>
      <c r="AN25" s="19">
        <f t="shared" si="27"/>
        <v>-5.9040000000000002E-2</v>
      </c>
    </row>
    <row r="26" spans="1:40" x14ac:dyDescent="0.2">
      <c r="A26" s="2" t="s">
        <v>15</v>
      </c>
      <c r="C26" s="3">
        <f>850+125</f>
        <v>975</v>
      </c>
      <c r="D26" s="3">
        <f>939+125</f>
        <v>1064</v>
      </c>
      <c r="E26" s="3">
        <f>1188+150</f>
        <v>1338</v>
      </c>
      <c r="F26" s="3">
        <f>1410+200</f>
        <v>1610</v>
      </c>
      <c r="G26" s="3">
        <f>1645+218</f>
        <v>1863</v>
      </c>
      <c r="H26" s="3">
        <f>1917+218</f>
        <v>2135</v>
      </c>
      <c r="I26" s="3">
        <f>1974+223</f>
        <v>2197</v>
      </c>
      <c r="J26" s="3">
        <f>2072+223</f>
        <v>2295</v>
      </c>
      <c r="K26" s="3">
        <f>2176+223</f>
        <v>2399</v>
      </c>
      <c r="L26" s="3">
        <f>2286+223</f>
        <v>2509</v>
      </c>
      <c r="M26" s="3">
        <v>2622</v>
      </c>
      <c r="N26" s="3">
        <v>2756</v>
      </c>
      <c r="O26" s="12">
        <v>2825</v>
      </c>
      <c r="P26" s="12">
        <v>2896</v>
      </c>
      <c r="Q26" s="3">
        <v>3026</v>
      </c>
      <c r="R26" s="3">
        <v>3086</v>
      </c>
      <c r="S26" s="3">
        <v>3352</v>
      </c>
      <c r="T26" s="3">
        <v>3520</v>
      </c>
      <c r="U26" s="3">
        <v>3670</v>
      </c>
      <c r="V26" s="12">
        <v>3816</v>
      </c>
      <c r="W26" s="12">
        <v>3986</v>
      </c>
      <c r="X26" s="12">
        <v>4154</v>
      </c>
      <c r="Y26" s="12">
        <v>4154</v>
      </c>
      <c r="Z26" s="12">
        <v>4362</v>
      </c>
      <c r="AA26" s="12">
        <v>4492</v>
      </c>
      <c r="AC26" s="17">
        <f t="shared" si="0"/>
        <v>71</v>
      </c>
      <c r="AD26" s="46">
        <f t="shared" si="1"/>
        <v>2.5132743362831857E-2</v>
      </c>
      <c r="AE26" s="17">
        <f t="shared" si="2"/>
        <v>130</v>
      </c>
      <c r="AF26" s="19">
        <f t="shared" si="8"/>
        <v>2.9802842732691424E-2</v>
      </c>
      <c r="AG26" s="24"/>
      <c r="AH26" s="12">
        <f t="shared" si="3"/>
        <v>506</v>
      </c>
      <c r="AI26" s="19">
        <f t="shared" si="4"/>
        <v>0.12694430506773707</v>
      </c>
      <c r="AJ26" s="19">
        <f t="shared" si="26"/>
        <v>2.5388861013547415E-2</v>
      </c>
      <c r="AK26" s="24"/>
      <c r="AL26" s="12">
        <f t="shared" si="6"/>
        <v>1406</v>
      </c>
      <c r="AM26" s="19">
        <f t="shared" si="7"/>
        <v>0.45560596241088785</v>
      </c>
      <c r="AN26" s="19">
        <f t="shared" si="27"/>
        <v>4.5560596241088783E-2</v>
      </c>
    </row>
    <row r="27" spans="1:40" x14ac:dyDescent="0.2">
      <c r="A27" s="2" t="s">
        <v>16</v>
      </c>
      <c r="C27" s="3">
        <v>98</v>
      </c>
      <c r="D27" s="3">
        <v>102</v>
      </c>
      <c r="E27" s="3">
        <v>120</v>
      </c>
      <c r="F27" s="3">
        <v>120</v>
      </c>
      <c r="G27" s="3">
        <v>120</v>
      </c>
      <c r="H27" s="3">
        <v>120</v>
      </c>
      <c r="I27" s="3">
        <v>120</v>
      </c>
      <c r="J27" s="3">
        <v>120</v>
      </c>
      <c r="K27" s="3">
        <v>120</v>
      </c>
      <c r="L27" s="3">
        <v>120</v>
      </c>
      <c r="M27" s="3">
        <v>120</v>
      </c>
      <c r="N27" s="3">
        <v>120</v>
      </c>
      <c r="O27" s="12">
        <v>120</v>
      </c>
      <c r="P27" s="12">
        <v>120</v>
      </c>
      <c r="Q27" s="3">
        <v>120</v>
      </c>
      <c r="R27" s="3">
        <v>120</v>
      </c>
      <c r="S27" s="3">
        <v>120</v>
      </c>
      <c r="T27" s="3">
        <v>120</v>
      </c>
      <c r="U27" s="3">
        <v>172</v>
      </c>
      <c r="V27" s="3">
        <v>172</v>
      </c>
      <c r="W27" s="3">
        <v>172</v>
      </c>
      <c r="X27" s="3">
        <v>172</v>
      </c>
      <c r="Y27" s="3">
        <v>172</v>
      </c>
      <c r="Z27" s="3">
        <v>172</v>
      </c>
      <c r="AA27" s="3">
        <v>172</v>
      </c>
      <c r="AC27" s="17">
        <f t="shared" si="0"/>
        <v>0</v>
      </c>
      <c r="AD27" s="46">
        <f t="shared" si="1"/>
        <v>0</v>
      </c>
      <c r="AE27" s="17">
        <f t="shared" si="2"/>
        <v>0</v>
      </c>
      <c r="AF27" s="19">
        <f t="shared" si="8"/>
        <v>0</v>
      </c>
      <c r="AG27" s="24"/>
      <c r="AH27" s="3">
        <f t="shared" si="3"/>
        <v>0</v>
      </c>
      <c r="AI27" s="19">
        <f t="shared" si="4"/>
        <v>0</v>
      </c>
      <c r="AJ27" s="19">
        <f t="shared" si="26"/>
        <v>0</v>
      </c>
      <c r="AK27" s="24"/>
      <c r="AL27" s="3">
        <f t="shared" si="6"/>
        <v>52</v>
      </c>
      <c r="AM27" s="19">
        <f t="shared" si="7"/>
        <v>0.43333333333333335</v>
      </c>
      <c r="AN27" s="19">
        <f t="shared" si="27"/>
        <v>4.3333333333333335E-2</v>
      </c>
    </row>
    <row r="28" spans="1:40" x14ac:dyDescent="0.2">
      <c r="A28" s="2" t="s">
        <v>28</v>
      </c>
      <c r="F28" s="3">
        <v>20</v>
      </c>
      <c r="G28" s="3">
        <v>20</v>
      </c>
      <c r="H28" s="3">
        <v>20</v>
      </c>
      <c r="I28" s="3">
        <v>20</v>
      </c>
      <c r="J28" s="3">
        <v>20</v>
      </c>
      <c r="K28" s="3">
        <v>20</v>
      </c>
      <c r="L28" s="3">
        <v>20</v>
      </c>
      <c r="M28" s="3">
        <v>20</v>
      </c>
      <c r="N28" s="3">
        <v>20</v>
      </c>
      <c r="O28" s="12">
        <v>20</v>
      </c>
      <c r="P28" s="12">
        <v>20</v>
      </c>
      <c r="Q28" s="3">
        <v>20</v>
      </c>
      <c r="R28" s="3">
        <v>20</v>
      </c>
      <c r="S28" s="3">
        <v>20</v>
      </c>
      <c r="T28" s="3">
        <v>20</v>
      </c>
      <c r="U28" s="3">
        <v>28</v>
      </c>
      <c r="V28" s="3">
        <v>28</v>
      </c>
      <c r="W28" s="3">
        <v>28</v>
      </c>
      <c r="X28" s="3">
        <v>28</v>
      </c>
      <c r="Y28" s="3">
        <v>28</v>
      </c>
      <c r="Z28" s="3">
        <v>28</v>
      </c>
      <c r="AA28" s="3">
        <v>28</v>
      </c>
      <c r="AC28" s="35">
        <f t="shared" si="0"/>
        <v>0</v>
      </c>
      <c r="AD28" s="47">
        <f t="shared" si="1"/>
        <v>0</v>
      </c>
      <c r="AE28" s="17">
        <f t="shared" si="2"/>
        <v>0</v>
      </c>
      <c r="AF28" s="31">
        <f t="shared" si="8"/>
        <v>0</v>
      </c>
      <c r="AG28" s="32"/>
      <c r="AH28" s="3">
        <f t="shared" si="3"/>
        <v>0</v>
      </c>
      <c r="AI28" s="31">
        <f t="shared" si="4"/>
        <v>0</v>
      </c>
      <c r="AJ28" s="31">
        <f t="shared" si="26"/>
        <v>0</v>
      </c>
      <c r="AK28" s="32"/>
      <c r="AL28" s="3">
        <f t="shared" si="6"/>
        <v>8</v>
      </c>
      <c r="AM28" s="31">
        <f t="shared" si="7"/>
        <v>0.4</v>
      </c>
      <c r="AN28" s="31">
        <f t="shared" si="27"/>
        <v>0.04</v>
      </c>
    </row>
    <row r="29" spans="1:40" x14ac:dyDescent="0.2">
      <c r="A29" s="69" t="s">
        <v>65</v>
      </c>
      <c r="C29" s="8">
        <f>SUM(C24:C28)</f>
        <v>9312</v>
      </c>
      <c r="D29" s="8">
        <f t="shared" ref="D29:N29" si="28">SUM(D24:D28)</f>
        <v>9720</v>
      </c>
      <c r="E29" s="8">
        <f t="shared" si="28"/>
        <v>10339</v>
      </c>
      <c r="F29" s="8">
        <f t="shared" si="28"/>
        <v>10971</v>
      </c>
      <c r="G29" s="8">
        <f t="shared" si="28"/>
        <v>12371</v>
      </c>
      <c r="H29" s="8">
        <f t="shared" si="28"/>
        <v>13418</v>
      </c>
      <c r="I29" s="8">
        <f t="shared" si="28"/>
        <v>14102</v>
      </c>
      <c r="J29" s="8">
        <f t="shared" si="28"/>
        <v>14764</v>
      </c>
      <c r="K29" s="8">
        <f t="shared" si="28"/>
        <v>15454</v>
      </c>
      <c r="L29" s="8">
        <f t="shared" si="28"/>
        <v>16179</v>
      </c>
      <c r="M29" s="8">
        <f t="shared" si="28"/>
        <v>17106</v>
      </c>
      <c r="N29" s="8">
        <f t="shared" si="28"/>
        <v>18226</v>
      </c>
      <c r="O29" s="33">
        <f t="shared" ref="O29:P29" si="29">SUM(O24:O28)</f>
        <v>18679</v>
      </c>
      <c r="P29" s="33">
        <f t="shared" si="29"/>
        <v>19353</v>
      </c>
      <c r="Q29" s="8">
        <f t="shared" ref="Q29:V29" si="30">SUM(Q24:Q28)</f>
        <v>20211</v>
      </c>
      <c r="R29" s="8">
        <f t="shared" si="30"/>
        <v>20612</v>
      </c>
      <c r="S29" s="8">
        <f t="shared" si="30"/>
        <v>21570</v>
      </c>
      <c r="T29" s="8">
        <f t="shared" ref="T29:U29" si="31">SUM(T24:T28)</f>
        <v>22602</v>
      </c>
      <c r="U29" s="8">
        <f t="shared" si="31"/>
        <v>22874</v>
      </c>
      <c r="V29" s="33">
        <f t="shared" si="30"/>
        <v>23084</v>
      </c>
      <c r="W29" s="33">
        <f t="shared" ref="W29:X29" si="32">SUM(W24:W28)</f>
        <v>23988</v>
      </c>
      <c r="X29" s="33">
        <f t="shared" si="32"/>
        <v>24866</v>
      </c>
      <c r="Y29" s="33">
        <f t="shared" ref="Y29" si="33">SUM(Y24:Y28)</f>
        <v>24866</v>
      </c>
      <c r="Z29" s="33">
        <f t="shared" ref="Z29" si="34">SUM(Z24:Z28)</f>
        <v>24914</v>
      </c>
      <c r="AA29" s="33">
        <v>25656</v>
      </c>
      <c r="AB29" s="28"/>
      <c r="AC29" s="17">
        <f t="shared" si="0"/>
        <v>674</v>
      </c>
      <c r="AD29" s="46">
        <f t="shared" si="1"/>
        <v>3.608330210396702E-2</v>
      </c>
      <c r="AE29" s="72">
        <f t="shared" si="2"/>
        <v>742</v>
      </c>
      <c r="AF29" s="19">
        <f t="shared" si="8"/>
        <v>2.9782451633619651E-2</v>
      </c>
      <c r="AG29" s="24"/>
      <c r="AH29" s="33">
        <f t="shared" si="3"/>
        <v>1668</v>
      </c>
      <c r="AI29" s="19">
        <f t="shared" si="4"/>
        <v>6.953476738369184E-2</v>
      </c>
      <c r="AJ29" s="19">
        <f t="shared" si="26"/>
        <v>1.3906953476738367E-2</v>
      </c>
      <c r="AK29" s="24"/>
      <c r="AL29" s="33">
        <f t="shared" si="6"/>
        <v>5044</v>
      </c>
      <c r="AM29" s="19">
        <f t="shared" si="7"/>
        <v>0.24471181835823791</v>
      </c>
      <c r="AN29" s="19">
        <f t="shared" si="27"/>
        <v>2.447118183582379E-2</v>
      </c>
    </row>
    <row r="30" spans="1:40" x14ac:dyDescent="0.2">
      <c r="A30" s="2" t="s">
        <v>66</v>
      </c>
      <c r="U30" s="3">
        <v>40</v>
      </c>
      <c r="V30" s="12">
        <v>40</v>
      </c>
      <c r="W30" s="12">
        <v>40</v>
      </c>
      <c r="X30" s="12">
        <v>40</v>
      </c>
      <c r="Y30" s="12">
        <v>80</v>
      </c>
      <c r="Z30" s="12">
        <f>16+40</f>
        <v>56</v>
      </c>
      <c r="AA30" s="12">
        <v>80</v>
      </c>
      <c r="AC30" s="35">
        <f t="shared" ref="AC30:AC31" si="35">P30-O30</f>
        <v>0</v>
      </c>
      <c r="AD30" s="47" t="e">
        <f t="shared" ref="AD30:AD31" si="36">AC30/O30</f>
        <v>#DIV/0!</v>
      </c>
      <c r="AE30" s="17">
        <f t="shared" si="2"/>
        <v>24</v>
      </c>
      <c r="AF30" s="31">
        <f t="shared" si="8"/>
        <v>0.42857142857142855</v>
      </c>
      <c r="AG30" s="32"/>
      <c r="AH30" s="12">
        <f t="shared" si="3"/>
        <v>40</v>
      </c>
      <c r="AI30" s="31">
        <f t="shared" si="4"/>
        <v>1</v>
      </c>
      <c r="AJ30" s="31">
        <f t="shared" si="26"/>
        <v>0.2</v>
      </c>
      <c r="AK30" s="32"/>
      <c r="AL30" s="12">
        <f t="shared" si="6"/>
        <v>80</v>
      </c>
      <c r="AM30" s="31" t="e">
        <f t="shared" si="7"/>
        <v>#DIV/0!</v>
      </c>
      <c r="AN30" s="31" t="e">
        <f t="shared" ref="AN30:AN31" si="37">AM30/10</f>
        <v>#DIV/0!</v>
      </c>
    </row>
    <row r="31" spans="1:40" x14ac:dyDescent="0.2">
      <c r="A31" s="2" t="s">
        <v>17</v>
      </c>
      <c r="C31" s="8">
        <f>C29+C30</f>
        <v>9312</v>
      </c>
      <c r="D31" s="8">
        <f t="shared" ref="D31:V31" si="38">D29+D30</f>
        <v>9720</v>
      </c>
      <c r="E31" s="8">
        <f t="shared" si="38"/>
        <v>10339</v>
      </c>
      <c r="F31" s="8">
        <f t="shared" si="38"/>
        <v>10971</v>
      </c>
      <c r="G31" s="8">
        <f t="shared" si="38"/>
        <v>12371</v>
      </c>
      <c r="H31" s="8">
        <f t="shared" si="38"/>
        <v>13418</v>
      </c>
      <c r="I31" s="8">
        <f t="shared" si="38"/>
        <v>14102</v>
      </c>
      <c r="J31" s="8">
        <f t="shared" si="38"/>
        <v>14764</v>
      </c>
      <c r="K31" s="8">
        <f t="shared" si="38"/>
        <v>15454</v>
      </c>
      <c r="L31" s="8">
        <f t="shared" si="38"/>
        <v>16179</v>
      </c>
      <c r="M31" s="8">
        <f t="shared" si="38"/>
        <v>17106</v>
      </c>
      <c r="N31" s="8">
        <f t="shared" si="38"/>
        <v>18226</v>
      </c>
      <c r="O31" s="8">
        <f t="shared" si="38"/>
        <v>18679</v>
      </c>
      <c r="P31" s="8">
        <f t="shared" si="38"/>
        <v>19353</v>
      </c>
      <c r="Q31" s="8">
        <f t="shared" si="38"/>
        <v>20211</v>
      </c>
      <c r="R31" s="8">
        <f t="shared" si="38"/>
        <v>20612</v>
      </c>
      <c r="S31" s="8">
        <f t="shared" si="38"/>
        <v>21570</v>
      </c>
      <c r="T31" s="8">
        <f t="shared" si="38"/>
        <v>22602</v>
      </c>
      <c r="U31" s="8">
        <f t="shared" ref="U31" si="39">U29+U30</f>
        <v>22914</v>
      </c>
      <c r="V31" s="33">
        <f t="shared" si="38"/>
        <v>23124</v>
      </c>
      <c r="W31" s="33">
        <f t="shared" ref="W31:X31" si="40">W29+W30</f>
        <v>24028</v>
      </c>
      <c r="X31" s="33">
        <f t="shared" si="40"/>
        <v>24906</v>
      </c>
      <c r="Y31" s="33">
        <f t="shared" ref="Y31" si="41">Y29+Y30</f>
        <v>24946</v>
      </c>
      <c r="Z31" s="33">
        <f>Z29+Z30</f>
        <v>24970</v>
      </c>
      <c r="AA31" s="33">
        <v>25736</v>
      </c>
      <c r="AB31" s="28"/>
      <c r="AC31" s="17">
        <f t="shared" si="35"/>
        <v>674</v>
      </c>
      <c r="AD31" s="46">
        <f t="shared" si="36"/>
        <v>3.608330210396702E-2</v>
      </c>
      <c r="AE31" s="72">
        <f t="shared" si="2"/>
        <v>766</v>
      </c>
      <c r="AF31" s="19">
        <f t="shared" si="8"/>
        <v>3.0676812174609533E-2</v>
      </c>
      <c r="AG31" s="24"/>
      <c r="AH31" s="33">
        <f t="shared" si="3"/>
        <v>1708</v>
      </c>
      <c r="AI31" s="19">
        <f t="shared" si="4"/>
        <v>7.1083735641751286E-2</v>
      </c>
      <c r="AJ31" s="19">
        <f t="shared" si="26"/>
        <v>1.4216747128350258E-2</v>
      </c>
      <c r="AK31" s="24"/>
      <c r="AL31" s="33">
        <f t="shared" si="6"/>
        <v>5124</v>
      </c>
      <c r="AM31" s="19">
        <f t="shared" si="7"/>
        <v>0.24859305259072384</v>
      </c>
      <c r="AN31" s="19">
        <f t="shared" si="37"/>
        <v>2.4859305259072383E-2</v>
      </c>
    </row>
    <row r="32" spans="1:40" x14ac:dyDescent="0.2">
      <c r="A32" s="2" t="s">
        <v>19</v>
      </c>
      <c r="C32" s="3">
        <v>3214</v>
      </c>
      <c r="D32" s="3">
        <v>3332</v>
      </c>
      <c r="E32" s="3">
        <v>3466</v>
      </c>
      <c r="F32" s="3">
        <v>3606</v>
      </c>
      <c r="G32" s="3">
        <v>3786</v>
      </c>
      <c r="H32" s="3">
        <v>3968</v>
      </c>
      <c r="I32" s="3">
        <v>4206</v>
      </c>
      <c r="J32" s="3">
        <v>4448</v>
      </c>
      <c r="K32" s="3">
        <v>4704</v>
      </c>
      <c r="L32" s="3">
        <v>4976</v>
      </c>
      <c r="M32" s="3">
        <v>5264</v>
      </c>
      <c r="N32" s="3">
        <v>5528</v>
      </c>
      <c r="O32" s="12">
        <v>5666</v>
      </c>
      <c r="P32" s="12">
        <v>5806</v>
      </c>
      <c r="Q32" s="3">
        <v>6066</v>
      </c>
      <c r="R32" s="3">
        <v>6278</v>
      </c>
      <c r="S32" s="3">
        <v>6404</v>
      </c>
      <c r="T32" s="3">
        <v>6592</v>
      </c>
      <c r="U32" s="3">
        <v>6776</v>
      </c>
      <c r="V32" s="12">
        <v>6961</v>
      </c>
      <c r="W32" s="12">
        <v>7130</v>
      </c>
      <c r="X32" s="12">
        <v>7130</v>
      </c>
      <c r="Y32" s="12">
        <v>7130</v>
      </c>
      <c r="Z32" s="12">
        <v>7270</v>
      </c>
      <c r="AA32" s="12">
        <v>7412</v>
      </c>
      <c r="AC32" s="17">
        <f t="shared" si="0"/>
        <v>140</v>
      </c>
      <c r="AD32" s="46">
        <f t="shared" si="1"/>
        <v>2.4708789269325803E-2</v>
      </c>
      <c r="AE32" s="17">
        <f t="shared" si="2"/>
        <v>142</v>
      </c>
      <c r="AF32" s="19">
        <f t="shared" si="8"/>
        <v>1.9532324621733151E-2</v>
      </c>
      <c r="AG32" s="24"/>
      <c r="AH32" s="12">
        <f t="shared" si="3"/>
        <v>282</v>
      </c>
      <c r="AI32" s="19">
        <f t="shared" si="4"/>
        <v>3.955119214586255E-2</v>
      </c>
      <c r="AJ32" s="19">
        <f t="shared" si="26"/>
        <v>7.91023842917251E-3</v>
      </c>
      <c r="AK32" s="24"/>
      <c r="AL32" s="12">
        <f t="shared" si="6"/>
        <v>1134</v>
      </c>
      <c r="AM32" s="19">
        <f t="shared" si="7"/>
        <v>0.18063077413188913</v>
      </c>
      <c r="AN32" s="19">
        <f t="shared" si="27"/>
        <v>1.8063077413188914E-2</v>
      </c>
    </row>
    <row r="33" spans="1:40" x14ac:dyDescent="0.2">
      <c r="A33" s="2" t="s">
        <v>18</v>
      </c>
      <c r="C33" s="3">
        <v>2408</v>
      </c>
      <c r="D33" s="3">
        <v>2460</v>
      </c>
      <c r="E33" s="3">
        <v>2532</v>
      </c>
      <c r="F33" s="3">
        <v>2640</v>
      </c>
      <c r="G33" s="3">
        <v>2878</v>
      </c>
      <c r="H33" s="3">
        <v>3024</v>
      </c>
      <c r="I33" s="3">
        <v>3206</v>
      </c>
      <c r="J33" s="3">
        <v>3398</v>
      </c>
      <c r="K33" s="3">
        <v>3398</v>
      </c>
      <c r="L33" s="3">
        <v>3598</v>
      </c>
      <c r="M33" s="3">
        <v>3814</v>
      </c>
      <c r="N33" s="3">
        <v>4004</v>
      </c>
      <c r="O33" s="12">
        <v>4104</v>
      </c>
      <c r="P33" s="12">
        <v>4206</v>
      </c>
      <c r="Q33" s="3">
        <v>4396</v>
      </c>
      <c r="R33" s="3">
        <v>4550</v>
      </c>
      <c r="S33" s="3">
        <v>4686</v>
      </c>
      <c r="T33" s="3">
        <v>4826</v>
      </c>
      <c r="U33" s="3">
        <v>4996</v>
      </c>
      <c r="V33" s="12">
        <v>5172</v>
      </c>
      <c r="W33" s="12">
        <v>5354</v>
      </c>
      <c r="X33" s="12">
        <v>5542</v>
      </c>
      <c r="Y33" s="12">
        <v>5000</v>
      </c>
      <c r="Z33" s="12">
        <v>5150</v>
      </c>
      <c r="AA33" s="12">
        <v>5254</v>
      </c>
      <c r="AC33" s="17">
        <f t="shared" si="0"/>
        <v>102</v>
      </c>
      <c r="AD33" s="46">
        <f t="shared" si="1"/>
        <v>2.4853801169590642E-2</v>
      </c>
      <c r="AE33" s="17">
        <f t="shared" si="2"/>
        <v>104</v>
      </c>
      <c r="AF33" s="19">
        <f t="shared" si="8"/>
        <v>2.0194174757281552E-2</v>
      </c>
      <c r="AG33" s="24"/>
      <c r="AH33" s="12">
        <f t="shared" si="3"/>
        <v>-100</v>
      </c>
      <c r="AI33" s="19">
        <f t="shared" si="4"/>
        <v>-1.867762420620097E-2</v>
      </c>
      <c r="AJ33" s="19">
        <f t="shared" si="26"/>
        <v>-3.7355248412401939E-3</v>
      </c>
      <c r="AK33" s="24"/>
      <c r="AL33" s="12">
        <f t="shared" si="6"/>
        <v>704</v>
      </c>
      <c r="AM33" s="19">
        <f t="shared" si="7"/>
        <v>0.15472527472527473</v>
      </c>
      <c r="AN33" s="19">
        <f t="shared" si="27"/>
        <v>1.5472527472527472E-2</v>
      </c>
    </row>
    <row r="34" spans="1:40" x14ac:dyDescent="0.2">
      <c r="A34" s="2" t="s">
        <v>20</v>
      </c>
      <c r="C34" s="3">
        <v>30</v>
      </c>
      <c r="D34" s="3">
        <v>32</v>
      </c>
      <c r="E34" s="3">
        <v>34</v>
      </c>
      <c r="F34" s="3">
        <v>34</v>
      </c>
      <c r="G34" s="3">
        <v>40</v>
      </c>
      <c r="H34" s="3">
        <v>44</v>
      </c>
      <c r="I34" s="3">
        <v>44</v>
      </c>
      <c r="J34" s="3">
        <v>44</v>
      </c>
      <c r="K34" s="3">
        <v>44</v>
      </c>
      <c r="L34" s="3">
        <v>44</v>
      </c>
      <c r="M34" s="3">
        <v>44</v>
      </c>
      <c r="N34" s="3">
        <v>44</v>
      </c>
      <c r="O34" s="12">
        <v>44</v>
      </c>
      <c r="P34" s="12">
        <v>44</v>
      </c>
      <c r="Q34" s="3">
        <v>44</v>
      </c>
      <c r="R34" s="3">
        <v>44</v>
      </c>
      <c r="S34" s="3">
        <v>44</v>
      </c>
      <c r="T34" s="3">
        <v>44</v>
      </c>
      <c r="U34" s="3">
        <v>44</v>
      </c>
      <c r="V34" s="12">
        <v>44</v>
      </c>
      <c r="W34" s="12">
        <v>44</v>
      </c>
      <c r="X34" s="12">
        <v>44</v>
      </c>
      <c r="Y34" s="12">
        <v>44</v>
      </c>
      <c r="Z34" s="12">
        <v>44</v>
      </c>
      <c r="AA34" s="12">
        <v>44</v>
      </c>
      <c r="AC34" s="17">
        <f t="shared" si="0"/>
        <v>0</v>
      </c>
      <c r="AD34" s="46">
        <f t="shared" si="1"/>
        <v>0</v>
      </c>
      <c r="AE34" s="17">
        <f t="shared" si="2"/>
        <v>0</v>
      </c>
      <c r="AF34" s="19">
        <f t="shared" si="8"/>
        <v>0</v>
      </c>
      <c r="AG34" s="24"/>
      <c r="AH34" s="12">
        <f t="shared" si="3"/>
        <v>0</v>
      </c>
      <c r="AI34" s="19">
        <f t="shared" si="4"/>
        <v>0</v>
      </c>
      <c r="AJ34" s="19">
        <f t="shared" si="26"/>
        <v>0</v>
      </c>
      <c r="AK34" s="24"/>
      <c r="AL34" s="12">
        <f t="shared" si="6"/>
        <v>0</v>
      </c>
      <c r="AM34" s="19">
        <f t="shared" si="7"/>
        <v>0</v>
      </c>
      <c r="AN34" s="19">
        <f t="shared" si="27"/>
        <v>0</v>
      </c>
    </row>
    <row r="35" spans="1:40" ht="13.5" thickBot="1" x14ac:dyDescent="0.25">
      <c r="A35" s="2" t="s">
        <v>21</v>
      </c>
      <c r="C35" s="9">
        <f>SUM(C31:C34)</f>
        <v>14964</v>
      </c>
      <c r="D35" s="9">
        <f t="shared" ref="D35:V35" si="42">SUM(D31:D34)</f>
        <v>15544</v>
      </c>
      <c r="E35" s="9">
        <f t="shared" si="42"/>
        <v>16371</v>
      </c>
      <c r="F35" s="9">
        <f t="shared" si="42"/>
        <v>17251</v>
      </c>
      <c r="G35" s="9">
        <f t="shared" si="42"/>
        <v>19075</v>
      </c>
      <c r="H35" s="9">
        <f t="shared" si="42"/>
        <v>20454</v>
      </c>
      <c r="I35" s="9">
        <f t="shared" si="42"/>
        <v>21558</v>
      </c>
      <c r="J35" s="9">
        <f t="shared" si="42"/>
        <v>22654</v>
      </c>
      <c r="K35" s="9">
        <f t="shared" si="42"/>
        <v>23600</v>
      </c>
      <c r="L35" s="9">
        <f t="shared" si="42"/>
        <v>24797</v>
      </c>
      <c r="M35" s="9">
        <f t="shared" si="42"/>
        <v>26228</v>
      </c>
      <c r="N35" s="9">
        <f t="shared" si="42"/>
        <v>27802</v>
      </c>
      <c r="O35" s="9">
        <f t="shared" si="42"/>
        <v>28493</v>
      </c>
      <c r="P35" s="9">
        <f t="shared" si="42"/>
        <v>29409</v>
      </c>
      <c r="Q35" s="9">
        <f t="shared" si="42"/>
        <v>30717</v>
      </c>
      <c r="R35" s="9">
        <f t="shared" si="42"/>
        <v>31484</v>
      </c>
      <c r="S35" s="9">
        <f t="shared" si="42"/>
        <v>32704</v>
      </c>
      <c r="T35" s="9">
        <f t="shared" si="42"/>
        <v>34064</v>
      </c>
      <c r="U35" s="9">
        <f t="shared" ref="U35" si="43">SUM(U31:U34)</f>
        <v>34730</v>
      </c>
      <c r="V35" s="9">
        <f t="shared" si="42"/>
        <v>35301</v>
      </c>
      <c r="W35" s="9">
        <f t="shared" ref="W35:X35" si="44">SUM(W31:W34)</f>
        <v>36556</v>
      </c>
      <c r="X35" s="9">
        <f t="shared" si="44"/>
        <v>37622</v>
      </c>
      <c r="Y35" s="9">
        <f t="shared" ref="Y35" si="45">SUM(Y31:Y34)</f>
        <v>37120</v>
      </c>
      <c r="Z35" s="9">
        <f>SUM(Z31:Z34)</f>
        <v>37434</v>
      </c>
      <c r="AA35" s="9">
        <v>38446</v>
      </c>
      <c r="AB35" s="28"/>
      <c r="AC35" s="36">
        <f t="shared" si="0"/>
        <v>916</v>
      </c>
      <c r="AD35" s="49">
        <f t="shared" si="1"/>
        <v>3.2148246937844384E-2</v>
      </c>
      <c r="AE35" s="36">
        <f t="shared" si="2"/>
        <v>1012</v>
      </c>
      <c r="AF35" s="29">
        <f t="shared" si="8"/>
        <v>2.7034246941283327E-2</v>
      </c>
      <c r="AG35" s="30"/>
      <c r="AH35" s="9">
        <f t="shared" si="3"/>
        <v>1890</v>
      </c>
      <c r="AI35" s="29">
        <f t="shared" si="4"/>
        <v>5.1701499069920123E-2</v>
      </c>
      <c r="AJ35" s="29">
        <f t="shared" si="26"/>
        <v>1.0340299813984025E-2</v>
      </c>
      <c r="AK35" s="30"/>
      <c r="AL35" s="9">
        <f t="shared" si="6"/>
        <v>6962</v>
      </c>
      <c r="AM35" s="29">
        <f t="shared" si="7"/>
        <v>0.22112819209757337</v>
      </c>
      <c r="AN35" s="29">
        <f t="shared" si="27"/>
        <v>2.2112819209757335E-2</v>
      </c>
    </row>
    <row r="36" spans="1:40" ht="13.5" thickTop="1" x14ac:dyDescent="0.2">
      <c r="AD36" s="46"/>
      <c r="AF36" s="2"/>
      <c r="AG36" s="24"/>
      <c r="AH36" s="3"/>
      <c r="AK36" s="21"/>
      <c r="AL36" s="3"/>
    </row>
    <row r="37" spans="1:40" x14ac:dyDescent="0.2">
      <c r="A37" s="6" t="s">
        <v>23</v>
      </c>
      <c r="V37" s="12"/>
      <c r="W37" s="12"/>
      <c r="X37" s="12"/>
      <c r="Y37" s="12"/>
      <c r="Z37" s="12"/>
      <c r="AA37" s="12"/>
      <c r="AD37" s="46"/>
      <c r="AF37" s="2"/>
      <c r="AG37" s="24"/>
      <c r="AH37" s="12"/>
      <c r="AK37" s="21"/>
      <c r="AL37" s="12"/>
    </row>
    <row r="38" spans="1:40" x14ac:dyDescent="0.2">
      <c r="A38" s="2" t="s">
        <v>13</v>
      </c>
      <c r="C38" s="3">
        <v>3094</v>
      </c>
      <c r="D38" s="3">
        <v>3214</v>
      </c>
      <c r="E38" s="3">
        <v>3339</v>
      </c>
      <c r="F38" s="3">
        <v>3470</v>
      </c>
      <c r="G38" s="3">
        <v>3972</v>
      </c>
      <c r="H38" s="3">
        <v>4294</v>
      </c>
      <c r="I38" s="3">
        <v>4552</v>
      </c>
      <c r="J38" s="3">
        <v>4781</v>
      </c>
      <c r="K38" s="3">
        <v>5020</v>
      </c>
      <c r="L38" s="3">
        <v>5271</v>
      </c>
      <c r="M38" s="3">
        <v>5614</v>
      </c>
      <c r="N38" s="3">
        <v>6035</v>
      </c>
      <c r="O38" s="12">
        <v>6186</v>
      </c>
      <c r="P38" s="12">
        <v>6427</v>
      </c>
      <c r="Q38" s="3">
        <v>6764</v>
      </c>
      <c r="R38" s="3">
        <v>6900</v>
      </c>
      <c r="S38" s="3">
        <v>7450</v>
      </c>
      <c r="T38" s="3">
        <v>7824</v>
      </c>
      <c r="U38" s="3">
        <v>7824</v>
      </c>
      <c r="V38" s="12">
        <v>7824</v>
      </c>
      <c r="W38" s="12">
        <v>8216</v>
      </c>
      <c r="X38" s="12">
        <v>9244</v>
      </c>
      <c r="Y38" s="12">
        <v>9244</v>
      </c>
      <c r="Z38" s="12">
        <v>9706</v>
      </c>
      <c r="AA38" s="12">
        <v>9996</v>
      </c>
      <c r="AC38" s="17">
        <f t="shared" si="0"/>
        <v>241</v>
      </c>
      <c r="AD38" s="46">
        <f t="shared" si="1"/>
        <v>3.8958939540898803E-2</v>
      </c>
      <c r="AE38" s="17">
        <f t="shared" si="2"/>
        <v>290</v>
      </c>
      <c r="AF38" s="19">
        <f t="shared" si="8"/>
        <v>2.9878425716051926E-2</v>
      </c>
      <c r="AG38" s="24"/>
      <c r="AH38" s="12">
        <f t="shared" si="3"/>
        <v>1780</v>
      </c>
      <c r="AI38" s="19">
        <f t="shared" si="4"/>
        <v>0.2166504381694255</v>
      </c>
      <c r="AJ38" s="19">
        <f>AI38/5</f>
        <v>4.33300876338851E-2</v>
      </c>
      <c r="AK38" s="24"/>
      <c r="AL38" s="12">
        <f t="shared" si="6"/>
        <v>3096</v>
      </c>
      <c r="AM38" s="19">
        <f>AL38/R38</f>
        <v>0.44869565217391305</v>
      </c>
      <c r="AN38" s="19">
        <f t="shared" ref="AN38:AN49" si="46">AM38/10</f>
        <v>4.4869565217391306E-2</v>
      </c>
    </row>
    <row r="39" spans="1:40" x14ac:dyDescent="0.2">
      <c r="A39" s="2" t="s">
        <v>14</v>
      </c>
      <c r="C39" s="3">
        <v>637</v>
      </c>
      <c r="D39" s="3">
        <v>659</v>
      </c>
      <c r="E39" s="3">
        <v>682</v>
      </c>
      <c r="F39" s="3">
        <v>706</v>
      </c>
      <c r="G39" s="3">
        <v>732</v>
      </c>
      <c r="H39" s="3">
        <v>765</v>
      </c>
      <c r="I39" s="3">
        <v>792</v>
      </c>
      <c r="J39" s="3">
        <v>820</v>
      </c>
      <c r="K39" s="3">
        <v>849</v>
      </c>
      <c r="L39" s="3">
        <v>879</v>
      </c>
      <c r="M39" s="3">
        <v>910</v>
      </c>
      <c r="N39" s="3">
        <v>942</v>
      </c>
      <c r="O39" s="12">
        <v>966</v>
      </c>
      <c r="P39" s="12">
        <v>1000</v>
      </c>
      <c r="Q39" s="3">
        <v>1030</v>
      </c>
      <c r="R39" s="3">
        <v>1051</v>
      </c>
      <c r="S39" s="3">
        <v>840</v>
      </c>
      <c r="T39" s="3">
        <v>865</v>
      </c>
      <c r="U39" s="3">
        <v>891</v>
      </c>
      <c r="V39" s="12">
        <v>918</v>
      </c>
      <c r="W39" s="12">
        <v>918</v>
      </c>
      <c r="X39" s="12">
        <v>946</v>
      </c>
      <c r="Y39" s="12">
        <v>946</v>
      </c>
      <c r="Z39" s="12">
        <v>994</v>
      </c>
      <c r="AA39" s="12">
        <v>1024</v>
      </c>
      <c r="AC39" s="17">
        <f t="shared" si="0"/>
        <v>34</v>
      </c>
      <c r="AD39" s="46">
        <f t="shared" si="1"/>
        <v>3.5196687370600416E-2</v>
      </c>
      <c r="AE39" s="17">
        <f t="shared" si="2"/>
        <v>30</v>
      </c>
      <c r="AF39" s="19">
        <f t="shared" si="8"/>
        <v>3.0181086519114688E-2</v>
      </c>
      <c r="AG39" s="24"/>
      <c r="AH39" s="12">
        <f t="shared" si="3"/>
        <v>106</v>
      </c>
      <c r="AI39" s="19">
        <f t="shared" si="4"/>
        <v>0.11546840958605664</v>
      </c>
      <c r="AJ39" s="19">
        <f t="shared" ref="AJ39:AJ48" si="47">AI39/5</f>
        <v>2.3093681917211329E-2</v>
      </c>
      <c r="AK39" s="24"/>
      <c r="AL39" s="12">
        <f t="shared" si="6"/>
        <v>-27</v>
      </c>
      <c r="AM39" s="19">
        <f t="shared" si="7"/>
        <v>-2.5689819219790674E-2</v>
      </c>
      <c r="AN39" s="19">
        <f t="shared" si="46"/>
        <v>-2.5689819219790674E-3</v>
      </c>
    </row>
    <row r="40" spans="1:40" x14ac:dyDescent="0.2">
      <c r="A40" s="2" t="s">
        <v>15</v>
      </c>
      <c r="C40" s="3">
        <f>850+125</f>
        <v>975</v>
      </c>
      <c r="D40" s="3">
        <f>939+125</f>
        <v>1064</v>
      </c>
      <c r="E40" s="3">
        <f>1188+150</f>
        <v>1338</v>
      </c>
      <c r="F40" s="3">
        <f>1410+200</f>
        <v>1610</v>
      </c>
      <c r="G40" s="3">
        <f>1645+218</f>
        <v>1863</v>
      </c>
      <c r="H40" s="3">
        <f>1917+218</f>
        <v>2135</v>
      </c>
      <c r="I40" s="3">
        <f>1974+223</f>
        <v>2197</v>
      </c>
      <c r="J40" s="3">
        <f>2072+223</f>
        <v>2295</v>
      </c>
      <c r="K40" s="3">
        <f>2176+223</f>
        <v>2399</v>
      </c>
      <c r="L40" s="3">
        <f>2286+223</f>
        <v>2509</v>
      </c>
      <c r="M40" s="3">
        <v>2622</v>
      </c>
      <c r="N40" s="3">
        <v>2756</v>
      </c>
      <c r="O40" s="12">
        <v>2825</v>
      </c>
      <c r="P40" s="12">
        <v>2896</v>
      </c>
      <c r="Q40" s="3">
        <v>3026</v>
      </c>
      <c r="R40" s="3">
        <v>3086</v>
      </c>
      <c r="S40" s="3">
        <v>3352</v>
      </c>
      <c r="T40" s="3">
        <v>3520</v>
      </c>
      <c r="U40" s="3">
        <v>3670</v>
      </c>
      <c r="V40" s="12">
        <v>3816</v>
      </c>
      <c r="W40" s="12">
        <v>3986</v>
      </c>
      <c r="X40" s="12">
        <v>4154</v>
      </c>
      <c r="Y40" s="12">
        <v>4154</v>
      </c>
      <c r="Z40" s="12">
        <v>4362</v>
      </c>
      <c r="AA40" s="12">
        <v>4492</v>
      </c>
      <c r="AC40" s="17">
        <f t="shared" si="0"/>
        <v>71</v>
      </c>
      <c r="AD40" s="46">
        <f t="shared" si="1"/>
        <v>2.5132743362831857E-2</v>
      </c>
      <c r="AE40" s="17">
        <f t="shared" si="2"/>
        <v>130</v>
      </c>
      <c r="AF40" s="19">
        <f t="shared" si="8"/>
        <v>2.9802842732691424E-2</v>
      </c>
      <c r="AG40" s="24"/>
      <c r="AH40" s="12">
        <f t="shared" si="3"/>
        <v>506</v>
      </c>
      <c r="AI40" s="19">
        <f t="shared" si="4"/>
        <v>0.12694430506773707</v>
      </c>
      <c r="AJ40" s="19">
        <f t="shared" si="47"/>
        <v>2.5388861013547415E-2</v>
      </c>
      <c r="AK40" s="24"/>
      <c r="AL40" s="12">
        <f t="shared" si="6"/>
        <v>1406</v>
      </c>
      <c r="AM40" s="19">
        <f t="shared" si="7"/>
        <v>0.45560596241088785</v>
      </c>
      <c r="AN40" s="19">
        <f t="shared" si="46"/>
        <v>4.5560596241088783E-2</v>
      </c>
    </row>
    <row r="41" spans="1:40" x14ac:dyDescent="0.2">
      <c r="A41" s="2" t="s">
        <v>16</v>
      </c>
      <c r="C41" s="3">
        <v>98</v>
      </c>
      <c r="D41" s="3">
        <v>102</v>
      </c>
      <c r="E41" s="3">
        <v>120</v>
      </c>
      <c r="F41" s="3">
        <v>120</v>
      </c>
      <c r="G41" s="3">
        <v>120</v>
      </c>
      <c r="H41" s="3">
        <v>120</v>
      </c>
      <c r="I41" s="3">
        <v>120</v>
      </c>
      <c r="J41" s="3">
        <v>120</v>
      </c>
      <c r="K41" s="3">
        <v>120</v>
      </c>
      <c r="L41" s="3">
        <v>120</v>
      </c>
      <c r="M41" s="3">
        <v>120</v>
      </c>
      <c r="N41" s="3">
        <v>120</v>
      </c>
      <c r="O41" s="12">
        <v>120</v>
      </c>
      <c r="P41" s="12">
        <v>120</v>
      </c>
      <c r="Q41" s="3">
        <v>120</v>
      </c>
      <c r="R41" s="3">
        <v>120</v>
      </c>
      <c r="S41" s="3">
        <v>120</v>
      </c>
      <c r="T41" s="3">
        <v>120</v>
      </c>
      <c r="U41" s="3">
        <v>172</v>
      </c>
      <c r="V41" s="3">
        <v>172</v>
      </c>
      <c r="W41" s="3">
        <v>172</v>
      </c>
      <c r="X41" s="3">
        <v>172</v>
      </c>
      <c r="Y41" s="3">
        <v>172</v>
      </c>
      <c r="Z41" s="3">
        <v>172</v>
      </c>
      <c r="AA41" s="3">
        <v>172</v>
      </c>
      <c r="AC41" s="17">
        <f t="shared" si="0"/>
        <v>0</v>
      </c>
      <c r="AD41" s="46">
        <f t="shared" si="1"/>
        <v>0</v>
      </c>
      <c r="AE41" s="17">
        <f t="shared" si="2"/>
        <v>0</v>
      </c>
      <c r="AF41" s="19">
        <f t="shared" si="8"/>
        <v>0</v>
      </c>
      <c r="AG41" s="24"/>
      <c r="AH41" s="3">
        <f t="shared" si="3"/>
        <v>0</v>
      </c>
      <c r="AI41" s="19">
        <f t="shared" si="4"/>
        <v>0</v>
      </c>
      <c r="AJ41" s="19">
        <f t="shared" si="47"/>
        <v>0</v>
      </c>
      <c r="AK41" s="24"/>
      <c r="AL41" s="3">
        <f t="shared" si="6"/>
        <v>52</v>
      </c>
      <c r="AM41" s="19">
        <f t="shared" si="7"/>
        <v>0.43333333333333335</v>
      </c>
      <c r="AN41" s="19">
        <f t="shared" si="46"/>
        <v>4.3333333333333335E-2</v>
      </c>
    </row>
    <row r="42" spans="1:40" x14ac:dyDescent="0.2">
      <c r="A42" s="2" t="s">
        <v>28</v>
      </c>
      <c r="F42" s="3">
        <v>20</v>
      </c>
      <c r="G42" s="3">
        <v>20</v>
      </c>
      <c r="H42" s="3">
        <v>20</v>
      </c>
      <c r="I42" s="3">
        <v>20</v>
      </c>
      <c r="J42" s="3">
        <v>20</v>
      </c>
      <c r="K42" s="3">
        <v>20</v>
      </c>
      <c r="L42" s="3">
        <v>20</v>
      </c>
      <c r="M42" s="3">
        <v>20</v>
      </c>
      <c r="N42" s="3">
        <v>20</v>
      </c>
      <c r="O42" s="12">
        <v>20</v>
      </c>
      <c r="P42" s="12">
        <v>20</v>
      </c>
      <c r="Q42" s="3">
        <v>20</v>
      </c>
      <c r="R42" s="3">
        <v>20</v>
      </c>
      <c r="S42" s="3">
        <v>20</v>
      </c>
      <c r="T42" s="3">
        <v>20</v>
      </c>
      <c r="U42" s="3">
        <v>28</v>
      </c>
      <c r="V42" s="3">
        <v>28</v>
      </c>
      <c r="W42" s="3">
        <v>28</v>
      </c>
      <c r="X42" s="3">
        <v>28</v>
      </c>
      <c r="Y42" s="3">
        <v>28</v>
      </c>
      <c r="Z42" s="3">
        <v>28</v>
      </c>
      <c r="AA42" s="3">
        <v>28</v>
      </c>
      <c r="AC42" s="35">
        <f t="shared" si="0"/>
        <v>0</v>
      </c>
      <c r="AD42" s="47">
        <f t="shared" si="1"/>
        <v>0</v>
      </c>
      <c r="AE42" s="17">
        <f t="shared" si="2"/>
        <v>0</v>
      </c>
      <c r="AF42" s="31">
        <f t="shared" si="8"/>
        <v>0</v>
      </c>
      <c r="AG42" s="24"/>
      <c r="AH42" s="3">
        <f t="shared" si="3"/>
        <v>0</v>
      </c>
      <c r="AI42" s="31">
        <f t="shared" si="4"/>
        <v>0</v>
      </c>
      <c r="AJ42" s="31">
        <f t="shared" si="47"/>
        <v>0</v>
      </c>
      <c r="AK42" s="32"/>
      <c r="AL42" s="3">
        <f t="shared" si="6"/>
        <v>8</v>
      </c>
      <c r="AM42" s="31">
        <f t="shared" si="7"/>
        <v>0.4</v>
      </c>
      <c r="AN42" s="31">
        <f t="shared" si="46"/>
        <v>0.04</v>
      </c>
    </row>
    <row r="43" spans="1:40" x14ac:dyDescent="0.2">
      <c r="A43" s="69" t="s">
        <v>65</v>
      </c>
      <c r="C43" s="8">
        <f t="shared" ref="C43:N43" si="48">SUM(C38:C42)</f>
        <v>4804</v>
      </c>
      <c r="D43" s="8">
        <f t="shared" si="48"/>
        <v>5039</v>
      </c>
      <c r="E43" s="8">
        <f t="shared" si="48"/>
        <v>5479</v>
      </c>
      <c r="F43" s="8">
        <f t="shared" si="48"/>
        <v>5926</v>
      </c>
      <c r="G43" s="8">
        <f t="shared" si="48"/>
        <v>6707</v>
      </c>
      <c r="H43" s="8">
        <f t="shared" si="48"/>
        <v>7334</v>
      </c>
      <c r="I43" s="8">
        <f t="shared" si="48"/>
        <v>7681</v>
      </c>
      <c r="J43" s="8">
        <f t="shared" si="48"/>
        <v>8036</v>
      </c>
      <c r="K43" s="8">
        <f t="shared" si="48"/>
        <v>8408</v>
      </c>
      <c r="L43" s="8">
        <f t="shared" si="48"/>
        <v>8799</v>
      </c>
      <c r="M43" s="8">
        <f t="shared" si="48"/>
        <v>9286</v>
      </c>
      <c r="N43" s="8">
        <f t="shared" si="48"/>
        <v>9873</v>
      </c>
      <c r="O43" s="33">
        <f t="shared" ref="O43:P43" si="49">SUM(O38:O42)</f>
        <v>10117</v>
      </c>
      <c r="P43" s="33">
        <f t="shared" si="49"/>
        <v>10463</v>
      </c>
      <c r="Q43" s="8">
        <f t="shared" ref="Q43:S43" si="50">SUM(Q38:Q42)</f>
        <v>10960</v>
      </c>
      <c r="R43" s="8">
        <f t="shared" si="50"/>
        <v>11177</v>
      </c>
      <c r="S43" s="8">
        <f t="shared" si="50"/>
        <v>11782</v>
      </c>
      <c r="T43" s="8">
        <f t="shared" ref="T43:U43" si="51">SUM(T38:T42)</f>
        <v>12349</v>
      </c>
      <c r="U43" s="8">
        <f t="shared" si="51"/>
        <v>12585</v>
      </c>
      <c r="V43" s="33">
        <f>SUM(V38:V42)</f>
        <v>12758</v>
      </c>
      <c r="W43" s="33">
        <f>SUM(W38:W42)</f>
        <v>13320</v>
      </c>
      <c r="X43" s="33">
        <f>SUM(X38:X42)</f>
        <v>14544</v>
      </c>
      <c r="Y43" s="33">
        <f>SUM(Y38:Y42)</f>
        <v>14544</v>
      </c>
      <c r="Z43" s="33">
        <f t="shared" ref="Z43" si="52">SUM(Z38:Z42)</f>
        <v>15262</v>
      </c>
      <c r="AA43" s="33">
        <f>SUM(AA38:AA42)</f>
        <v>15712</v>
      </c>
      <c r="AB43" s="28"/>
      <c r="AC43" s="17">
        <f t="shared" si="0"/>
        <v>346</v>
      </c>
      <c r="AD43" s="46">
        <f t="shared" si="1"/>
        <v>3.4199861619057033E-2</v>
      </c>
      <c r="AE43" s="72">
        <f t="shared" si="2"/>
        <v>450</v>
      </c>
      <c r="AF43" s="19">
        <f t="shared" si="8"/>
        <v>2.9484995413445157E-2</v>
      </c>
      <c r="AG43" s="24"/>
      <c r="AH43" s="33">
        <f t="shared" si="3"/>
        <v>2392</v>
      </c>
      <c r="AI43" s="19">
        <f t="shared" si="4"/>
        <v>0.17957957957957957</v>
      </c>
      <c r="AJ43" s="19">
        <f t="shared" si="47"/>
        <v>3.5915915915915912E-2</v>
      </c>
      <c r="AK43" s="24"/>
      <c r="AL43" s="33">
        <f t="shared" si="6"/>
        <v>4535</v>
      </c>
      <c r="AM43" s="19">
        <f t="shared" si="7"/>
        <v>0.40574393844502105</v>
      </c>
      <c r="AN43" s="19">
        <f t="shared" si="46"/>
        <v>4.0574393844502107E-2</v>
      </c>
    </row>
    <row r="44" spans="1:40" x14ac:dyDescent="0.2">
      <c r="A44" s="2" t="s">
        <v>66</v>
      </c>
      <c r="U44" s="3">
        <v>40</v>
      </c>
      <c r="V44" s="12">
        <v>40</v>
      </c>
      <c r="W44" s="12">
        <v>40</v>
      </c>
      <c r="X44" s="12">
        <v>40</v>
      </c>
      <c r="Y44" s="12">
        <v>80</v>
      </c>
      <c r="Z44" s="12">
        <f>16+40</f>
        <v>56</v>
      </c>
      <c r="AA44" s="12">
        <f>40+40</f>
        <v>80</v>
      </c>
      <c r="AC44" s="35">
        <f t="shared" ref="AC44:AC45" si="53">P44-O44</f>
        <v>0</v>
      </c>
      <c r="AD44" s="47" t="e">
        <f t="shared" ref="AD44:AD45" si="54">AC44/O44</f>
        <v>#DIV/0!</v>
      </c>
      <c r="AE44" s="17">
        <f t="shared" si="2"/>
        <v>24</v>
      </c>
      <c r="AF44" s="31">
        <f t="shared" si="8"/>
        <v>0.42857142857142855</v>
      </c>
      <c r="AG44" s="24"/>
      <c r="AH44" s="12">
        <f t="shared" si="3"/>
        <v>40</v>
      </c>
      <c r="AI44" s="31">
        <f t="shared" si="4"/>
        <v>1</v>
      </c>
      <c r="AJ44" s="31">
        <f t="shared" ref="AJ44:AJ45" si="55">AI44/5</f>
        <v>0.2</v>
      </c>
      <c r="AK44" s="32"/>
      <c r="AL44" s="12">
        <f t="shared" si="6"/>
        <v>80</v>
      </c>
      <c r="AM44" s="31" t="e">
        <f t="shared" si="7"/>
        <v>#DIV/0!</v>
      </c>
      <c r="AN44" s="31" t="e">
        <f t="shared" ref="AN44:AN45" si="56">AM44/10</f>
        <v>#DIV/0!</v>
      </c>
    </row>
    <row r="45" spans="1:40" x14ac:dyDescent="0.2">
      <c r="A45" s="2" t="s">
        <v>17</v>
      </c>
      <c r="C45" s="8">
        <f>C43+C44</f>
        <v>4804</v>
      </c>
      <c r="D45" s="8">
        <f t="shared" ref="D45:V45" si="57">D43+D44</f>
        <v>5039</v>
      </c>
      <c r="E45" s="8">
        <f t="shared" si="57"/>
        <v>5479</v>
      </c>
      <c r="F45" s="8">
        <f t="shared" si="57"/>
        <v>5926</v>
      </c>
      <c r="G45" s="8">
        <f t="shared" si="57"/>
        <v>6707</v>
      </c>
      <c r="H45" s="8">
        <f t="shared" si="57"/>
        <v>7334</v>
      </c>
      <c r="I45" s="8">
        <f t="shared" si="57"/>
        <v>7681</v>
      </c>
      <c r="J45" s="8">
        <f t="shared" si="57"/>
        <v>8036</v>
      </c>
      <c r="K45" s="8">
        <f t="shared" si="57"/>
        <v>8408</v>
      </c>
      <c r="L45" s="8">
        <f t="shared" si="57"/>
        <v>8799</v>
      </c>
      <c r="M45" s="8">
        <f t="shared" si="57"/>
        <v>9286</v>
      </c>
      <c r="N45" s="8">
        <f t="shared" si="57"/>
        <v>9873</v>
      </c>
      <c r="O45" s="8">
        <f t="shared" si="57"/>
        <v>10117</v>
      </c>
      <c r="P45" s="8">
        <f t="shared" si="57"/>
        <v>10463</v>
      </c>
      <c r="Q45" s="8">
        <f t="shared" si="57"/>
        <v>10960</v>
      </c>
      <c r="R45" s="8">
        <f t="shared" si="57"/>
        <v>11177</v>
      </c>
      <c r="S45" s="8">
        <f t="shared" si="57"/>
        <v>11782</v>
      </c>
      <c r="T45" s="8">
        <f t="shared" si="57"/>
        <v>12349</v>
      </c>
      <c r="U45" s="8">
        <f t="shared" ref="U45" si="58">U43+U44</f>
        <v>12625</v>
      </c>
      <c r="V45" s="33">
        <f t="shared" si="57"/>
        <v>12798</v>
      </c>
      <c r="W45" s="33">
        <f t="shared" ref="W45:X45" si="59">W43+W44</f>
        <v>13360</v>
      </c>
      <c r="X45" s="33">
        <f t="shared" si="59"/>
        <v>14584</v>
      </c>
      <c r="Y45" s="33">
        <f t="shared" ref="Y45" si="60">Y43+Y44</f>
        <v>14624</v>
      </c>
      <c r="Z45" s="33">
        <f>Z43+Z44</f>
        <v>15318</v>
      </c>
      <c r="AA45" s="33">
        <f>AA43+AA44</f>
        <v>15792</v>
      </c>
      <c r="AB45" s="28"/>
      <c r="AC45" s="17">
        <f t="shared" si="53"/>
        <v>346</v>
      </c>
      <c r="AD45" s="46">
        <f t="shared" si="54"/>
        <v>3.4199861619057033E-2</v>
      </c>
      <c r="AE45" s="72">
        <f t="shared" si="2"/>
        <v>474</v>
      </c>
      <c r="AF45" s="19">
        <f t="shared" si="8"/>
        <v>3.0943987465726595E-2</v>
      </c>
      <c r="AG45" s="24"/>
      <c r="AH45" s="33">
        <f t="shared" si="3"/>
        <v>2432</v>
      </c>
      <c r="AI45" s="19">
        <f t="shared" si="4"/>
        <v>0.18203592814371258</v>
      </c>
      <c r="AJ45" s="19">
        <f t="shared" si="55"/>
        <v>3.6407185628742518E-2</v>
      </c>
      <c r="AK45" s="24"/>
      <c r="AL45" s="33">
        <f t="shared" si="6"/>
        <v>4615</v>
      </c>
      <c r="AM45" s="19">
        <f t="shared" si="7"/>
        <v>0.4129014941397513</v>
      </c>
      <c r="AN45" s="19">
        <f t="shared" si="56"/>
        <v>4.129014941397513E-2</v>
      </c>
    </row>
    <row r="46" spans="1:40" x14ac:dyDescent="0.2">
      <c r="A46" s="2" t="s">
        <v>19</v>
      </c>
      <c r="C46" s="3">
        <v>3214</v>
      </c>
      <c r="D46" s="3">
        <v>3332</v>
      </c>
      <c r="E46" s="3">
        <v>3466</v>
      </c>
      <c r="F46" s="3">
        <v>3606</v>
      </c>
      <c r="G46" s="3">
        <v>3786</v>
      </c>
      <c r="H46" s="3">
        <v>3968</v>
      </c>
      <c r="I46" s="3">
        <v>4206</v>
      </c>
      <c r="J46" s="3">
        <v>4448</v>
      </c>
      <c r="K46" s="3">
        <v>4704</v>
      </c>
      <c r="L46" s="3">
        <v>4976</v>
      </c>
      <c r="M46" s="3">
        <v>5264</v>
      </c>
      <c r="N46" s="3">
        <v>5528</v>
      </c>
      <c r="O46" s="12">
        <v>5666</v>
      </c>
      <c r="P46" s="12">
        <v>5806</v>
      </c>
      <c r="Q46" s="3">
        <v>6066</v>
      </c>
      <c r="R46" s="3">
        <v>6278</v>
      </c>
      <c r="S46" s="3">
        <v>6404</v>
      </c>
      <c r="T46" s="3">
        <v>6592</v>
      </c>
      <c r="U46" s="3">
        <v>6776</v>
      </c>
      <c r="V46" s="12">
        <v>6961</v>
      </c>
      <c r="W46" s="12">
        <v>7130</v>
      </c>
      <c r="X46" s="12">
        <v>7130</v>
      </c>
      <c r="Y46" s="12">
        <v>7130</v>
      </c>
      <c r="Z46" s="12">
        <v>7270</v>
      </c>
      <c r="AA46" s="12">
        <v>7412</v>
      </c>
      <c r="AC46" s="17">
        <f t="shared" si="0"/>
        <v>140</v>
      </c>
      <c r="AD46" s="46">
        <f t="shared" si="1"/>
        <v>2.4708789269325803E-2</v>
      </c>
      <c r="AE46" s="17">
        <f t="shared" si="2"/>
        <v>142</v>
      </c>
      <c r="AF46" s="19">
        <f t="shared" si="8"/>
        <v>1.9532324621733151E-2</v>
      </c>
      <c r="AG46" s="24"/>
      <c r="AH46" s="12">
        <f t="shared" si="3"/>
        <v>282</v>
      </c>
      <c r="AI46" s="19">
        <f t="shared" si="4"/>
        <v>3.955119214586255E-2</v>
      </c>
      <c r="AJ46" s="19">
        <f t="shared" si="47"/>
        <v>7.91023842917251E-3</v>
      </c>
      <c r="AK46" s="24"/>
      <c r="AL46" s="12">
        <f t="shared" si="6"/>
        <v>1134</v>
      </c>
      <c r="AM46" s="19">
        <f t="shared" si="7"/>
        <v>0.18063077413188913</v>
      </c>
      <c r="AN46" s="19">
        <f t="shared" si="46"/>
        <v>1.8063077413188914E-2</v>
      </c>
    </row>
    <row r="47" spans="1:40" x14ac:dyDescent="0.2">
      <c r="A47" s="2" t="s">
        <v>18</v>
      </c>
      <c r="C47" s="3">
        <v>2408</v>
      </c>
      <c r="D47" s="3">
        <v>2460</v>
      </c>
      <c r="E47" s="3">
        <v>2532</v>
      </c>
      <c r="F47" s="3">
        <v>2640</v>
      </c>
      <c r="G47" s="3">
        <v>2878</v>
      </c>
      <c r="H47" s="3">
        <v>3024</v>
      </c>
      <c r="I47" s="3">
        <v>3206</v>
      </c>
      <c r="J47" s="3">
        <v>3398</v>
      </c>
      <c r="K47" s="3">
        <v>3398</v>
      </c>
      <c r="L47" s="3">
        <v>3598</v>
      </c>
      <c r="M47" s="3">
        <v>3814</v>
      </c>
      <c r="N47" s="3">
        <v>4004</v>
      </c>
      <c r="O47" s="12">
        <v>4104</v>
      </c>
      <c r="P47" s="12">
        <v>4206</v>
      </c>
      <c r="Q47" s="3">
        <v>4396</v>
      </c>
      <c r="R47" s="3">
        <v>4550</v>
      </c>
      <c r="S47" s="3">
        <v>4686</v>
      </c>
      <c r="T47" s="3">
        <v>4826</v>
      </c>
      <c r="U47" s="3">
        <v>4996</v>
      </c>
      <c r="V47" s="12">
        <v>5172</v>
      </c>
      <c r="W47" s="12">
        <v>5354</v>
      </c>
      <c r="X47" s="12">
        <v>5542</v>
      </c>
      <c r="Y47" s="12">
        <v>5000</v>
      </c>
      <c r="Z47" s="12">
        <v>5150</v>
      </c>
      <c r="AA47" s="12">
        <v>5254</v>
      </c>
      <c r="AC47" s="17">
        <f t="shared" si="0"/>
        <v>102</v>
      </c>
      <c r="AD47" s="46">
        <f t="shared" si="1"/>
        <v>2.4853801169590642E-2</v>
      </c>
      <c r="AE47" s="17">
        <f t="shared" si="2"/>
        <v>104</v>
      </c>
      <c r="AF47" s="19">
        <f t="shared" si="8"/>
        <v>2.0194174757281552E-2</v>
      </c>
      <c r="AG47" s="24"/>
      <c r="AH47" s="12">
        <f t="shared" si="3"/>
        <v>-100</v>
      </c>
      <c r="AI47" s="19">
        <f t="shared" si="4"/>
        <v>-1.867762420620097E-2</v>
      </c>
      <c r="AJ47" s="19">
        <f t="shared" si="47"/>
        <v>-3.7355248412401939E-3</v>
      </c>
      <c r="AK47" s="24"/>
      <c r="AL47" s="12">
        <f t="shared" si="6"/>
        <v>704</v>
      </c>
      <c r="AM47" s="19">
        <f t="shared" si="7"/>
        <v>0.15472527472527473</v>
      </c>
      <c r="AN47" s="19">
        <f t="shared" si="46"/>
        <v>1.5472527472527472E-2</v>
      </c>
    </row>
    <row r="48" spans="1:40" x14ac:dyDescent="0.2">
      <c r="A48" s="2" t="s">
        <v>20</v>
      </c>
      <c r="C48" s="3">
        <v>30</v>
      </c>
      <c r="D48" s="3">
        <v>32</v>
      </c>
      <c r="E48" s="3">
        <v>34</v>
      </c>
      <c r="F48" s="3">
        <v>34</v>
      </c>
      <c r="G48" s="3">
        <v>40</v>
      </c>
      <c r="H48" s="3">
        <v>44</v>
      </c>
      <c r="I48" s="3">
        <v>44</v>
      </c>
      <c r="J48" s="3">
        <v>44</v>
      </c>
      <c r="K48" s="3">
        <v>44</v>
      </c>
      <c r="L48" s="3">
        <v>44</v>
      </c>
      <c r="M48" s="3">
        <v>44</v>
      </c>
      <c r="N48" s="3">
        <v>44</v>
      </c>
      <c r="O48" s="12">
        <v>44</v>
      </c>
      <c r="P48" s="12">
        <v>44</v>
      </c>
      <c r="Q48" s="3">
        <v>44</v>
      </c>
      <c r="R48" s="3">
        <v>44</v>
      </c>
      <c r="S48" s="3">
        <v>44</v>
      </c>
      <c r="T48" s="3">
        <v>44</v>
      </c>
      <c r="U48" s="3">
        <v>44</v>
      </c>
      <c r="V48" s="12">
        <v>44</v>
      </c>
      <c r="W48" s="12">
        <v>44</v>
      </c>
      <c r="X48" s="12">
        <v>44</v>
      </c>
      <c r="Y48" s="12">
        <v>44</v>
      </c>
      <c r="Z48" s="12">
        <v>44</v>
      </c>
      <c r="AA48" s="12">
        <v>44</v>
      </c>
      <c r="AC48" s="17">
        <f t="shared" si="0"/>
        <v>0</v>
      </c>
      <c r="AD48" s="46">
        <f t="shared" si="1"/>
        <v>0</v>
      </c>
      <c r="AE48" s="17">
        <f t="shared" si="2"/>
        <v>0</v>
      </c>
      <c r="AF48" s="19">
        <f t="shared" si="8"/>
        <v>0</v>
      </c>
      <c r="AG48" s="24"/>
      <c r="AH48" s="12">
        <f t="shared" si="3"/>
        <v>0</v>
      </c>
      <c r="AI48" s="19">
        <f t="shared" si="4"/>
        <v>0</v>
      </c>
      <c r="AJ48" s="19">
        <f t="shared" si="47"/>
        <v>0</v>
      </c>
      <c r="AK48" s="24"/>
      <c r="AL48" s="12">
        <f t="shared" si="6"/>
        <v>0</v>
      </c>
      <c r="AM48" s="19">
        <f t="shared" si="7"/>
        <v>0</v>
      </c>
      <c r="AN48" s="19">
        <f t="shared" si="46"/>
        <v>0</v>
      </c>
    </row>
    <row r="49" spans="1:40" ht="13.5" thickBot="1" x14ac:dyDescent="0.25">
      <c r="A49" s="2" t="s">
        <v>21</v>
      </c>
      <c r="C49" s="9">
        <f>SUM(C45:C48)</f>
        <v>10456</v>
      </c>
      <c r="D49" s="9">
        <f t="shared" ref="D49:V49" si="61">SUM(D45:D48)</f>
        <v>10863</v>
      </c>
      <c r="E49" s="9">
        <f t="shared" si="61"/>
        <v>11511</v>
      </c>
      <c r="F49" s="9">
        <f t="shared" si="61"/>
        <v>12206</v>
      </c>
      <c r="G49" s="9">
        <f t="shared" si="61"/>
        <v>13411</v>
      </c>
      <c r="H49" s="9">
        <f t="shared" si="61"/>
        <v>14370</v>
      </c>
      <c r="I49" s="9">
        <f t="shared" si="61"/>
        <v>15137</v>
      </c>
      <c r="J49" s="9">
        <f t="shared" si="61"/>
        <v>15926</v>
      </c>
      <c r="K49" s="9">
        <f t="shared" si="61"/>
        <v>16554</v>
      </c>
      <c r="L49" s="9">
        <f t="shared" si="61"/>
        <v>17417</v>
      </c>
      <c r="M49" s="9">
        <f t="shared" si="61"/>
        <v>18408</v>
      </c>
      <c r="N49" s="9">
        <f t="shared" si="61"/>
        <v>19449</v>
      </c>
      <c r="O49" s="9">
        <f t="shared" si="61"/>
        <v>19931</v>
      </c>
      <c r="P49" s="9">
        <f t="shared" si="61"/>
        <v>20519</v>
      </c>
      <c r="Q49" s="9">
        <f t="shared" si="61"/>
        <v>21466</v>
      </c>
      <c r="R49" s="9">
        <f t="shared" si="61"/>
        <v>22049</v>
      </c>
      <c r="S49" s="9">
        <f t="shared" si="61"/>
        <v>22916</v>
      </c>
      <c r="T49" s="9">
        <f t="shared" si="61"/>
        <v>23811</v>
      </c>
      <c r="U49" s="9">
        <f t="shared" ref="U49" si="62">SUM(U45:U48)</f>
        <v>24441</v>
      </c>
      <c r="V49" s="42">
        <f t="shared" si="61"/>
        <v>24975</v>
      </c>
      <c r="W49" s="42">
        <f t="shared" ref="W49:X49" si="63">SUM(W45:W48)</f>
        <v>25888</v>
      </c>
      <c r="X49" s="42">
        <f t="shared" si="63"/>
        <v>27300</v>
      </c>
      <c r="Y49" s="42">
        <f t="shared" ref="Y49" si="64">SUM(Y45:Y48)</f>
        <v>26798</v>
      </c>
      <c r="Z49" s="42">
        <f>SUM(Z45:Z48)</f>
        <v>27782</v>
      </c>
      <c r="AA49" s="42">
        <f>SUM(AA45:AA48)</f>
        <v>28502</v>
      </c>
      <c r="AB49" s="28"/>
      <c r="AC49" s="36">
        <f t="shared" si="0"/>
        <v>588</v>
      </c>
      <c r="AD49" s="49">
        <f t="shared" si="1"/>
        <v>2.9501781144950077E-2</v>
      </c>
      <c r="AE49" s="36">
        <f t="shared" si="2"/>
        <v>720</v>
      </c>
      <c r="AF49" s="29">
        <f t="shared" si="8"/>
        <v>2.5916060758764667E-2</v>
      </c>
      <c r="AG49" s="30"/>
      <c r="AH49" s="42">
        <f t="shared" si="3"/>
        <v>2614</v>
      </c>
      <c r="AI49" s="29">
        <f t="shared" si="4"/>
        <v>0.10097342398022249</v>
      </c>
      <c r="AJ49" s="29">
        <f>AI49/5</f>
        <v>2.0194684796044499E-2</v>
      </c>
      <c r="AK49" s="30"/>
      <c r="AL49" s="42">
        <f t="shared" si="6"/>
        <v>6453</v>
      </c>
      <c r="AM49" s="29">
        <f t="shared" si="7"/>
        <v>0.29266633407410769</v>
      </c>
      <c r="AN49" s="29">
        <f t="shared" si="46"/>
        <v>2.9266633407410769E-2</v>
      </c>
    </row>
    <row r="50" spans="1:40" ht="13.5" thickTop="1" x14ac:dyDescent="0.2">
      <c r="V50" s="12"/>
      <c r="W50" s="12"/>
      <c r="X50" s="12"/>
      <c r="Y50" s="12"/>
      <c r="Z50" s="12"/>
      <c r="AA50" s="12"/>
      <c r="AD50" s="46"/>
      <c r="AF50" s="2"/>
      <c r="AG50" s="24"/>
      <c r="AH50" s="12"/>
      <c r="AK50" s="21"/>
      <c r="AL50" s="12"/>
    </row>
    <row r="51" spans="1:40" x14ac:dyDescent="0.2">
      <c r="AD51" s="46"/>
      <c r="AF51" s="2"/>
      <c r="AG51" s="24"/>
      <c r="AH51" s="3"/>
      <c r="AK51" s="21"/>
      <c r="AL51" s="3"/>
    </row>
    <row r="52" spans="1:40" x14ac:dyDescent="0.2">
      <c r="AD52" s="46"/>
      <c r="AF52" s="2"/>
      <c r="AG52" s="24"/>
      <c r="AH52" s="3"/>
      <c r="AK52" s="21"/>
      <c r="AL52" s="3"/>
    </row>
    <row r="53" spans="1:40" x14ac:dyDescent="0.2">
      <c r="A53" s="5" t="s">
        <v>24</v>
      </c>
      <c r="AD53" s="46"/>
      <c r="AF53" s="2"/>
      <c r="AG53" s="24"/>
      <c r="AH53" s="3"/>
      <c r="AK53" s="21"/>
      <c r="AL53" s="3"/>
    </row>
    <row r="54" spans="1:40" x14ac:dyDescent="0.2">
      <c r="V54" s="12"/>
      <c r="W54" s="12"/>
      <c r="X54" s="12"/>
      <c r="Y54" s="12"/>
      <c r="Z54" s="12"/>
      <c r="AA54" s="12"/>
      <c r="AD54" s="46"/>
      <c r="AF54" s="2"/>
      <c r="AG54" s="24"/>
      <c r="AH54" s="12"/>
      <c r="AK54" s="21"/>
      <c r="AL54" s="12"/>
    </row>
    <row r="55" spans="1:40" x14ac:dyDescent="0.2">
      <c r="A55" s="6" t="s">
        <v>12</v>
      </c>
      <c r="V55" s="12"/>
      <c r="W55" s="12"/>
      <c r="X55" s="12"/>
      <c r="Y55" s="12"/>
      <c r="Z55" s="12"/>
      <c r="AA55" s="12"/>
      <c r="AD55" s="46"/>
      <c r="AF55" s="2"/>
      <c r="AG55" s="24"/>
      <c r="AH55" s="12"/>
      <c r="AK55" s="21"/>
      <c r="AL55" s="12"/>
    </row>
    <row r="56" spans="1:40" x14ac:dyDescent="0.2">
      <c r="A56" s="2" t="s">
        <v>13</v>
      </c>
      <c r="C56" s="3">
        <v>2568</v>
      </c>
      <c r="D56" s="3">
        <v>2668</v>
      </c>
      <c r="E56" s="3">
        <v>2772</v>
      </c>
      <c r="F56" s="3">
        <v>2880</v>
      </c>
      <c r="G56" s="3">
        <v>3298</v>
      </c>
      <c r="H56" s="3">
        <v>3566</v>
      </c>
      <c r="I56" s="3">
        <v>3780</v>
      </c>
      <c r="J56" s="3">
        <v>3970</v>
      </c>
      <c r="K56" s="3">
        <v>4169</v>
      </c>
      <c r="L56" s="3">
        <v>4377</v>
      </c>
      <c r="M56" s="3">
        <v>4662</v>
      </c>
      <c r="N56" s="3">
        <v>5012</v>
      </c>
      <c r="O56" s="12">
        <v>5137</v>
      </c>
      <c r="P56" s="12">
        <v>5337</v>
      </c>
      <c r="Q56" s="3">
        <v>5617</v>
      </c>
      <c r="R56" s="3">
        <v>5730</v>
      </c>
      <c r="S56" s="3">
        <v>6188</v>
      </c>
      <c r="T56" s="3">
        <v>6497</v>
      </c>
      <c r="U56" s="3">
        <v>6757</v>
      </c>
      <c r="V56" s="12">
        <v>7027</v>
      </c>
      <c r="W56" s="12">
        <v>7378</v>
      </c>
      <c r="X56" s="12">
        <v>7674</v>
      </c>
      <c r="Y56" s="12">
        <v>7674</v>
      </c>
      <c r="Z56" s="12">
        <v>8058</v>
      </c>
      <c r="AA56" s="12">
        <v>8300</v>
      </c>
      <c r="AC56" s="17">
        <f t="shared" si="0"/>
        <v>200</v>
      </c>
      <c r="AD56" s="46">
        <f t="shared" si="1"/>
        <v>3.8933229511387966E-2</v>
      </c>
      <c r="AE56" s="17">
        <f>AA56-Z56</f>
        <v>242</v>
      </c>
      <c r="AF56" s="19">
        <f t="shared" si="8"/>
        <v>3.0032266070985355E-2</v>
      </c>
      <c r="AG56" s="24"/>
      <c r="AH56" s="12">
        <f t="shared" si="3"/>
        <v>922</v>
      </c>
      <c r="AI56" s="19">
        <f t="shared" si="4"/>
        <v>0.12496611547844945</v>
      </c>
      <c r="AJ56" s="19">
        <f>AI56/5</f>
        <v>2.4993223095689888E-2</v>
      </c>
      <c r="AK56" s="24"/>
      <c r="AL56" s="12">
        <f t="shared" si="6"/>
        <v>2570</v>
      </c>
      <c r="AM56" s="19">
        <f t="shared" si="7"/>
        <v>0.44851657940663175</v>
      </c>
      <c r="AN56" s="19">
        <f>AM56/10</f>
        <v>4.4851657940663175E-2</v>
      </c>
    </row>
    <row r="57" spans="1:40" x14ac:dyDescent="0.2">
      <c r="A57" s="2" t="s">
        <v>14</v>
      </c>
      <c r="C57" s="3">
        <v>637</v>
      </c>
      <c r="D57" s="3">
        <v>659</v>
      </c>
      <c r="E57" s="3">
        <v>682</v>
      </c>
      <c r="F57" s="3">
        <v>706</v>
      </c>
      <c r="G57" s="3">
        <v>732</v>
      </c>
      <c r="H57" s="3">
        <v>765</v>
      </c>
      <c r="I57" s="3">
        <v>792</v>
      </c>
      <c r="J57" s="3">
        <v>820</v>
      </c>
      <c r="K57" s="3">
        <v>849</v>
      </c>
      <c r="L57" s="3">
        <v>879</v>
      </c>
      <c r="M57" s="3">
        <v>910</v>
      </c>
      <c r="N57" s="3">
        <v>942</v>
      </c>
      <c r="O57" s="12">
        <v>966</v>
      </c>
      <c r="P57" s="12">
        <v>1000</v>
      </c>
      <c r="Q57" s="3">
        <v>1030</v>
      </c>
      <c r="R57" s="3">
        <v>1051</v>
      </c>
      <c r="S57" s="3">
        <v>840</v>
      </c>
      <c r="T57" s="3">
        <v>865</v>
      </c>
      <c r="U57" s="3">
        <v>891</v>
      </c>
      <c r="V57" s="12">
        <v>918</v>
      </c>
      <c r="W57" s="12">
        <v>918</v>
      </c>
      <c r="X57" s="12">
        <v>946</v>
      </c>
      <c r="Y57" s="12">
        <v>946</v>
      </c>
      <c r="Z57" s="12">
        <v>994</v>
      </c>
      <c r="AA57" s="12">
        <v>1024</v>
      </c>
      <c r="AC57" s="17">
        <f t="shared" si="0"/>
        <v>34</v>
      </c>
      <c r="AD57" s="46">
        <f t="shared" si="1"/>
        <v>3.5196687370600416E-2</v>
      </c>
      <c r="AE57" s="17">
        <f t="shared" ref="AE57:AE89" si="65">AA57-Z57</f>
        <v>30</v>
      </c>
      <c r="AF57" s="19">
        <f t="shared" si="8"/>
        <v>3.0181086519114688E-2</v>
      </c>
      <c r="AG57" s="24"/>
      <c r="AH57" s="12">
        <f t="shared" si="3"/>
        <v>106</v>
      </c>
      <c r="AI57" s="19">
        <f t="shared" si="4"/>
        <v>0.11546840958605664</v>
      </c>
      <c r="AJ57" s="19">
        <f t="shared" ref="AJ57:AJ64" si="66">AI57/5</f>
        <v>2.3093681917211329E-2</v>
      </c>
      <c r="AK57" s="24"/>
      <c r="AL57" s="12">
        <f t="shared" si="6"/>
        <v>-27</v>
      </c>
      <c r="AM57" s="19">
        <f t="shared" si="7"/>
        <v>-2.5689819219790674E-2</v>
      </c>
      <c r="AN57" s="19">
        <f t="shared" ref="AN57:AN65" si="67">AM57/10</f>
        <v>-2.5689819219790674E-3</v>
      </c>
    </row>
    <row r="58" spans="1:40" x14ac:dyDescent="0.2">
      <c r="A58" s="2" t="s">
        <v>15</v>
      </c>
      <c r="C58" s="3">
        <f>850+125</f>
        <v>975</v>
      </c>
      <c r="D58" s="3">
        <f>939+125</f>
        <v>1064</v>
      </c>
      <c r="E58" s="3">
        <f>1188+150</f>
        <v>1338</v>
      </c>
      <c r="F58" s="3">
        <f>1410+200</f>
        <v>1610</v>
      </c>
      <c r="G58" s="3">
        <f>1645+218</f>
        <v>1863</v>
      </c>
      <c r="H58" s="3">
        <f>1917+218</f>
        <v>2135</v>
      </c>
      <c r="I58" s="3">
        <f>1974+223</f>
        <v>2197</v>
      </c>
      <c r="J58" s="3">
        <f>2072+223</f>
        <v>2295</v>
      </c>
      <c r="K58" s="3">
        <f>2176+223</f>
        <v>2399</v>
      </c>
      <c r="L58" s="3">
        <f>2286+223</f>
        <v>2509</v>
      </c>
      <c r="M58" s="3">
        <v>2622</v>
      </c>
      <c r="N58" s="3">
        <v>2756</v>
      </c>
      <c r="O58" s="12">
        <v>2825</v>
      </c>
      <c r="P58" s="12">
        <v>2896</v>
      </c>
      <c r="Q58" s="3">
        <v>3026</v>
      </c>
      <c r="R58" s="3">
        <v>3086</v>
      </c>
      <c r="S58" s="3">
        <v>3352</v>
      </c>
      <c r="T58" s="3">
        <v>3520</v>
      </c>
      <c r="U58" s="3">
        <v>3670</v>
      </c>
      <c r="V58" s="12">
        <v>3816</v>
      </c>
      <c r="W58" s="12">
        <v>3986</v>
      </c>
      <c r="X58" s="12">
        <v>4154</v>
      </c>
      <c r="Y58" s="12">
        <v>4154</v>
      </c>
      <c r="Z58" s="12">
        <v>4362</v>
      </c>
      <c r="AA58" s="12">
        <v>4492</v>
      </c>
      <c r="AC58" s="17">
        <f t="shared" si="0"/>
        <v>71</v>
      </c>
      <c r="AD58" s="46">
        <f t="shared" si="1"/>
        <v>2.5132743362831857E-2</v>
      </c>
      <c r="AE58" s="17">
        <f t="shared" si="65"/>
        <v>130</v>
      </c>
      <c r="AF58" s="19">
        <f t="shared" si="8"/>
        <v>2.9802842732691424E-2</v>
      </c>
      <c r="AG58" s="24"/>
      <c r="AH58" s="12">
        <f t="shared" si="3"/>
        <v>506</v>
      </c>
      <c r="AI58" s="19">
        <f t="shared" si="4"/>
        <v>0.12694430506773707</v>
      </c>
      <c r="AJ58" s="19">
        <f t="shared" si="66"/>
        <v>2.5388861013547415E-2</v>
      </c>
      <c r="AK58" s="24"/>
      <c r="AL58" s="12">
        <f t="shared" si="6"/>
        <v>1406</v>
      </c>
      <c r="AM58" s="19">
        <f t="shared" si="7"/>
        <v>0.45560596241088785</v>
      </c>
      <c r="AN58" s="19">
        <f t="shared" si="67"/>
        <v>4.5560596241088783E-2</v>
      </c>
    </row>
    <row r="59" spans="1:40" x14ac:dyDescent="0.2">
      <c r="A59" s="2" t="s">
        <v>16</v>
      </c>
      <c r="C59" s="3">
        <v>60</v>
      </c>
      <c r="D59" s="3">
        <v>66</v>
      </c>
      <c r="E59" s="3">
        <v>74</v>
      </c>
      <c r="F59" s="3">
        <v>74</v>
      </c>
      <c r="G59" s="3">
        <v>74</v>
      </c>
      <c r="H59" s="3">
        <v>74</v>
      </c>
      <c r="I59" s="3">
        <v>74</v>
      </c>
      <c r="J59" s="3">
        <v>74</v>
      </c>
      <c r="K59" s="3">
        <v>74</v>
      </c>
      <c r="L59" s="3">
        <v>74</v>
      </c>
      <c r="M59" s="3">
        <v>74</v>
      </c>
      <c r="N59" s="3">
        <v>74</v>
      </c>
      <c r="O59" s="12">
        <v>74</v>
      </c>
      <c r="P59" s="12">
        <v>74</v>
      </c>
      <c r="Q59" s="3">
        <v>74</v>
      </c>
      <c r="R59" s="3">
        <v>74</v>
      </c>
      <c r="S59" s="3">
        <v>74</v>
      </c>
      <c r="T59" s="3">
        <v>74</v>
      </c>
      <c r="U59" s="3">
        <v>74</v>
      </c>
      <c r="V59" s="12">
        <v>74</v>
      </c>
      <c r="W59" s="12">
        <v>74</v>
      </c>
      <c r="X59" s="12">
        <v>74</v>
      </c>
      <c r="Y59" s="12">
        <v>74</v>
      </c>
      <c r="Z59" s="12">
        <v>74</v>
      </c>
      <c r="AA59" s="12">
        <v>74</v>
      </c>
      <c r="AC59" s="17">
        <f t="shared" si="0"/>
        <v>0</v>
      </c>
      <c r="AD59" s="46">
        <f t="shared" si="1"/>
        <v>0</v>
      </c>
      <c r="AE59" s="17">
        <f t="shared" si="65"/>
        <v>0</v>
      </c>
      <c r="AF59" s="19">
        <f t="shared" si="8"/>
        <v>0</v>
      </c>
      <c r="AG59" s="24"/>
      <c r="AH59" s="12">
        <f t="shared" si="3"/>
        <v>0</v>
      </c>
      <c r="AI59" s="19">
        <f t="shared" si="4"/>
        <v>0</v>
      </c>
      <c r="AJ59" s="19">
        <f t="shared" si="66"/>
        <v>0</v>
      </c>
      <c r="AK59" s="24"/>
      <c r="AL59" s="12">
        <f t="shared" si="6"/>
        <v>0</v>
      </c>
      <c r="AM59" s="19">
        <f t="shared" si="7"/>
        <v>0</v>
      </c>
      <c r="AN59" s="19">
        <f t="shared" si="67"/>
        <v>0</v>
      </c>
    </row>
    <row r="60" spans="1:40" x14ac:dyDescent="0.2">
      <c r="A60" s="2" t="s">
        <v>28</v>
      </c>
      <c r="F60" s="3">
        <v>0</v>
      </c>
      <c r="G60" s="3">
        <v>0</v>
      </c>
      <c r="H60" s="3">
        <v>0</v>
      </c>
      <c r="I60" s="3">
        <v>0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12">
        <v>0</v>
      </c>
      <c r="P60" s="12">
        <v>0</v>
      </c>
      <c r="Q60" s="3">
        <v>0</v>
      </c>
      <c r="R60" s="3">
        <v>0</v>
      </c>
      <c r="S60" s="3">
        <v>0</v>
      </c>
      <c r="T60" s="3">
        <v>0</v>
      </c>
      <c r="U60" s="3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D60" s="46"/>
      <c r="AE60" s="17">
        <f t="shared" si="65"/>
        <v>0</v>
      </c>
      <c r="AF60" s="31" t="e">
        <f t="shared" si="8"/>
        <v>#DIV/0!</v>
      </c>
      <c r="AG60" s="24"/>
      <c r="AH60" s="12">
        <f t="shared" si="3"/>
        <v>0</v>
      </c>
      <c r="AI60" s="31" t="e">
        <f t="shared" si="4"/>
        <v>#DIV/0!</v>
      </c>
      <c r="AJ60" s="31" t="e">
        <f t="shared" si="66"/>
        <v>#DIV/0!</v>
      </c>
      <c r="AK60" s="32"/>
      <c r="AL60" s="12">
        <f t="shared" si="6"/>
        <v>0</v>
      </c>
      <c r="AM60" s="31" t="e">
        <f t="shared" si="7"/>
        <v>#DIV/0!</v>
      </c>
      <c r="AN60" s="31" t="e">
        <f t="shared" si="67"/>
        <v>#DIV/0!</v>
      </c>
    </row>
    <row r="61" spans="1:40" x14ac:dyDescent="0.2">
      <c r="A61" s="2" t="s">
        <v>17</v>
      </c>
      <c r="C61" s="8">
        <f t="shared" ref="C61:N61" si="68">SUM(C56:C60)</f>
        <v>4240</v>
      </c>
      <c r="D61" s="8">
        <f t="shared" si="68"/>
        <v>4457</v>
      </c>
      <c r="E61" s="8">
        <f t="shared" si="68"/>
        <v>4866</v>
      </c>
      <c r="F61" s="8">
        <f t="shared" si="68"/>
        <v>5270</v>
      </c>
      <c r="G61" s="8">
        <f t="shared" si="68"/>
        <v>5967</v>
      </c>
      <c r="H61" s="8">
        <f t="shared" si="68"/>
        <v>6540</v>
      </c>
      <c r="I61" s="8">
        <f t="shared" si="68"/>
        <v>6843</v>
      </c>
      <c r="J61" s="8">
        <f t="shared" si="68"/>
        <v>7159</v>
      </c>
      <c r="K61" s="8">
        <f t="shared" si="68"/>
        <v>7491</v>
      </c>
      <c r="L61" s="8">
        <f t="shared" si="68"/>
        <v>7839</v>
      </c>
      <c r="M61" s="8">
        <f t="shared" si="68"/>
        <v>8268</v>
      </c>
      <c r="N61" s="8">
        <f t="shared" si="68"/>
        <v>8784</v>
      </c>
      <c r="O61" s="33">
        <f t="shared" ref="O61:P61" si="69">SUM(O56:O60)</f>
        <v>9002</v>
      </c>
      <c r="P61" s="33">
        <f t="shared" si="69"/>
        <v>9307</v>
      </c>
      <c r="Q61" s="8">
        <f t="shared" ref="Q61:V61" si="70">SUM(Q56:Q60)</f>
        <v>9747</v>
      </c>
      <c r="R61" s="8">
        <f t="shared" si="70"/>
        <v>9941</v>
      </c>
      <c r="S61" s="8">
        <f t="shared" si="70"/>
        <v>10454</v>
      </c>
      <c r="T61" s="8">
        <f t="shared" ref="T61:U61" si="71">SUM(T56:T60)</f>
        <v>10956</v>
      </c>
      <c r="U61" s="8">
        <f t="shared" si="71"/>
        <v>11392</v>
      </c>
      <c r="V61" s="33">
        <f t="shared" si="70"/>
        <v>11835</v>
      </c>
      <c r="W61" s="33">
        <f t="shared" ref="W61:X61" si="72">SUM(W56:W60)</f>
        <v>12356</v>
      </c>
      <c r="X61" s="33">
        <f t="shared" si="72"/>
        <v>12848</v>
      </c>
      <c r="Y61" s="33">
        <f t="shared" ref="Y61" si="73">SUM(Y56:Y60)</f>
        <v>12848</v>
      </c>
      <c r="Z61" s="33">
        <f t="shared" ref="Z61" si="74">SUM(Z56:Z60)</f>
        <v>13488</v>
      </c>
      <c r="AA61" s="33">
        <f t="shared" ref="AA61" si="75">SUM(AA56:AA60)</f>
        <v>13890</v>
      </c>
      <c r="AB61" s="28"/>
      <c r="AC61" s="17">
        <f t="shared" si="0"/>
        <v>305</v>
      </c>
      <c r="AD61" s="46">
        <f t="shared" si="1"/>
        <v>3.3881359697844921E-2</v>
      </c>
      <c r="AE61" s="72">
        <f t="shared" si="65"/>
        <v>402</v>
      </c>
      <c r="AF61" s="19">
        <f t="shared" si="8"/>
        <v>2.9804270462633453E-2</v>
      </c>
      <c r="AG61" s="24"/>
      <c r="AH61" s="33">
        <f t="shared" si="3"/>
        <v>1534</v>
      </c>
      <c r="AI61" s="19">
        <f t="shared" si="4"/>
        <v>0.12415021042408546</v>
      </c>
      <c r="AJ61" s="19">
        <f t="shared" si="66"/>
        <v>2.4830042084817091E-2</v>
      </c>
      <c r="AK61" s="24"/>
      <c r="AL61" s="33">
        <f t="shared" si="6"/>
        <v>3949</v>
      </c>
      <c r="AM61" s="19">
        <f t="shared" si="7"/>
        <v>0.39724373805452168</v>
      </c>
      <c r="AN61" s="19">
        <f t="shared" si="67"/>
        <v>3.9724373805452171E-2</v>
      </c>
    </row>
    <row r="62" spans="1:40" x14ac:dyDescent="0.2">
      <c r="A62" s="2" t="s">
        <v>19</v>
      </c>
      <c r="C62" s="3">
        <v>3214</v>
      </c>
      <c r="D62" s="3">
        <v>3332</v>
      </c>
      <c r="E62" s="3">
        <v>3466</v>
      </c>
      <c r="F62" s="3">
        <v>3606</v>
      </c>
      <c r="G62" s="3">
        <v>3786</v>
      </c>
      <c r="H62" s="3">
        <v>3968</v>
      </c>
      <c r="I62" s="3">
        <v>4206</v>
      </c>
      <c r="J62" s="3">
        <v>4448</v>
      </c>
      <c r="K62" s="3">
        <v>4704</v>
      </c>
      <c r="L62" s="3">
        <v>4976</v>
      </c>
      <c r="M62" s="3">
        <v>5264</v>
      </c>
      <c r="N62" s="3">
        <v>5528</v>
      </c>
      <c r="O62" s="12">
        <v>5666</v>
      </c>
      <c r="P62" s="12">
        <v>5806</v>
      </c>
      <c r="Q62" s="3">
        <v>6066</v>
      </c>
      <c r="R62" s="3">
        <v>6278</v>
      </c>
      <c r="S62" s="3">
        <v>6404</v>
      </c>
      <c r="T62" s="3">
        <v>6592</v>
      </c>
      <c r="U62" s="3">
        <v>6776</v>
      </c>
      <c r="V62" s="12">
        <v>6961</v>
      </c>
      <c r="W62" s="12">
        <v>7130</v>
      </c>
      <c r="X62" s="12">
        <v>7130</v>
      </c>
      <c r="Y62" s="12">
        <v>7130</v>
      </c>
      <c r="Z62" s="12">
        <v>7270</v>
      </c>
      <c r="AA62" s="12">
        <v>7412</v>
      </c>
      <c r="AC62" s="17">
        <f t="shared" si="0"/>
        <v>140</v>
      </c>
      <c r="AD62" s="46">
        <f t="shared" si="1"/>
        <v>2.4708789269325803E-2</v>
      </c>
      <c r="AE62" s="17">
        <f t="shared" si="65"/>
        <v>142</v>
      </c>
      <c r="AF62" s="19">
        <f t="shared" si="8"/>
        <v>1.9532324621733151E-2</v>
      </c>
      <c r="AG62" s="24"/>
      <c r="AH62" s="12">
        <f t="shared" si="3"/>
        <v>282</v>
      </c>
      <c r="AI62" s="19">
        <f t="shared" si="4"/>
        <v>3.955119214586255E-2</v>
      </c>
      <c r="AJ62" s="19">
        <f t="shared" si="66"/>
        <v>7.91023842917251E-3</v>
      </c>
      <c r="AK62" s="24"/>
      <c r="AL62" s="12">
        <f t="shared" si="6"/>
        <v>1134</v>
      </c>
      <c r="AM62" s="19">
        <f t="shared" si="7"/>
        <v>0.18063077413188913</v>
      </c>
      <c r="AN62" s="19">
        <f t="shared" si="67"/>
        <v>1.8063077413188914E-2</v>
      </c>
    </row>
    <row r="63" spans="1:40" x14ac:dyDescent="0.2">
      <c r="A63" s="2" t="s">
        <v>18</v>
      </c>
      <c r="C63" s="3">
        <v>2408</v>
      </c>
      <c r="D63" s="3">
        <v>2460</v>
      </c>
      <c r="E63" s="3">
        <v>2532</v>
      </c>
      <c r="F63" s="3">
        <v>2640</v>
      </c>
      <c r="G63" s="3">
        <v>2878</v>
      </c>
      <c r="H63" s="3">
        <v>3024</v>
      </c>
      <c r="I63" s="3">
        <v>3206</v>
      </c>
      <c r="J63" s="3">
        <v>3398</v>
      </c>
      <c r="K63" s="3">
        <v>3398</v>
      </c>
      <c r="L63" s="3">
        <v>3598</v>
      </c>
      <c r="M63" s="3">
        <v>3814</v>
      </c>
      <c r="N63" s="3">
        <v>4004</v>
      </c>
      <c r="O63" s="12">
        <v>4104</v>
      </c>
      <c r="P63" s="12">
        <v>4206</v>
      </c>
      <c r="Q63" s="3">
        <v>4396</v>
      </c>
      <c r="R63" s="3">
        <v>4550</v>
      </c>
      <c r="S63" s="3">
        <v>4686</v>
      </c>
      <c r="T63" s="3">
        <v>4826</v>
      </c>
      <c r="U63" s="3">
        <v>4996</v>
      </c>
      <c r="V63" s="12">
        <v>5172</v>
      </c>
      <c r="W63" s="12">
        <v>5354</v>
      </c>
      <c r="X63" s="12">
        <v>5542</v>
      </c>
      <c r="Y63" s="12">
        <v>5000</v>
      </c>
      <c r="Z63" s="12">
        <v>5150</v>
      </c>
      <c r="AA63" s="12">
        <v>5254</v>
      </c>
      <c r="AC63" s="17">
        <f t="shared" si="0"/>
        <v>102</v>
      </c>
      <c r="AD63" s="46">
        <f t="shared" si="1"/>
        <v>2.4853801169590642E-2</v>
      </c>
      <c r="AE63" s="17">
        <f t="shared" si="65"/>
        <v>104</v>
      </c>
      <c r="AF63" s="19">
        <f t="shared" si="8"/>
        <v>2.0194174757281552E-2</v>
      </c>
      <c r="AG63" s="24"/>
      <c r="AH63" s="12">
        <f t="shared" si="3"/>
        <v>-100</v>
      </c>
      <c r="AI63" s="19">
        <f t="shared" si="4"/>
        <v>-1.867762420620097E-2</v>
      </c>
      <c r="AJ63" s="19">
        <f t="shared" si="66"/>
        <v>-3.7355248412401939E-3</v>
      </c>
      <c r="AK63" s="24"/>
      <c r="AL63" s="12">
        <f t="shared" si="6"/>
        <v>704</v>
      </c>
      <c r="AM63" s="19">
        <f t="shared" si="7"/>
        <v>0.15472527472527473</v>
      </c>
      <c r="AN63" s="19">
        <f t="shared" si="67"/>
        <v>1.5472527472527472E-2</v>
      </c>
    </row>
    <row r="64" spans="1:40" x14ac:dyDescent="0.2">
      <c r="A64" s="2" t="s">
        <v>20</v>
      </c>
      <c r="C64" s="3">
        <v>30</v>
      </c>
      <c r="D64" s="3">
        <v>32</v>
      </c>
      <c r="E64" s="3">
        <v>34</v>
      </c>
      <c r="F64" s="3">
        <v>34</v>
      </c>
      <c r="G64" s="3">
        <v>40</v>
      </c>
      <c r="H64" s="3">
        <v>44</v>
      </c>
      <c r="I64" s="3">
        <v>44</v>
      </c>
      <c r="J64" s="3">
        <v>44</v>
      </c>
      <c r="K64" s="3">
        <v>44</v>
      </c>
      <c r="L64" s="3">
        <v>44</v>
      </c>
      <c r="M64" s="3">
        <v>44</v>
      </c>
      <c r="N64" s="3">
        <v>44</v>
      </c>
      <c r="O64" s="12">
        <v>44</v>
      </c>
      <c r="P64" s="12">
        <v>44</v>
      </c>
      <c r="Q64" s="3">
        <v>44</v>
      </c>
      <c r="R64" s="3">
        <v>44</v>
      </c>
      <c r="S64" s="3">
        <v>44</v>
      </c>
      <c r="T64" s="3">
        <v>44</v>
      </c>
      <c r="U64" s="3">
        <v>44</v>
      </c>
      <c r="V64" s="12">
        <v>44</v>
      </c>
      <c r="W64" s="12">
        <v>44</v>
      </c>
      <c r="X64" s="12">
        <v>44</v>
      </c>
      <c r="Y64" s="12">
        <v>44</v>
      </c>
      <c r="Z64" s="12">
        <v>44</v>
      </c>
      <c r="AA64" s="12">
        <v>44</v>
      </c>
      <c r="AC64" s="17">
        <f t="shared" si="0"/>
        <v>0</v>
      </c>
      <c r="AD64" s="46">
        <f t="shared" si="1"/>
        <v>0</v>
      </c>
      <c r="AE64" s="17">
        <f t="shared" si="65"/>
        <v>0</v>
      </c>
      <c r="AF64" s="19">
        <f t="shared" si="8"/>
        <v>0</v>
      </c>
      <c r="AG64" s="24"/>
      <c r="AH64" s="12">
        <f t="shared" si="3"/>
        <v>0</v>
      </c>
      <c r="AI64" s="19">
        <f t="shared" si="4"/>
        <v>0</v>
      </c>
      <c r="AJ64" s="19">
        <f t="shared" si="66"/>
        <v>0</v>
      </c>
      <c r="AK64" s="24"/>
      <c r="AL64" s="12">
        <f t="shared" si="6"/>
        <v>0</v>
      </c>
      <c r="AM64" s="19">
        <f t="shared" si="7"/>
        <v>0</v>
      </c>
      <c r="AN64" s="19">
        <f t="shared" si="67"/>
        <v>0</v>
      </c>
    </row>
    <row r="65" spans="1:40" ht="13.5" thickBot="1" x14ac:dyDescent="0.25">
      <c r="A65" s="2" t="s">
        <v>21</v>
      </c>
      <c r="C65" s="9">
        <f>SUM(C61:C64)</f>
        <v>9892</v>
      </c>
      <c r="D65" s="9">
        <f t="shared" ref="D65:J65" si="76">SUM(D61:D64)</f>
        <v>10281</v>
      </c>
      <c r="E65" s="9">
        <f t="shared" si="76"/>
        <v>10898</v>
      </c>
      <c r="F65" s="9">
        <f t="shared" si="76"/>
        <v>11550</v>
      </c>
      <c r="G65" s="9">
        <f t="shared" si="76"/>
        <v>12671</v>
      </c>
      <c r="H65" s="9">
        <f t="shared" si="76"/>
        <v>13576</v>
      </c>
      <c r="I65" s="9">
        <f t="shared" si="76"/>
        <v>14299</v>
      </c>
      <c r="J65" s="9">
        <f t="shared" si="76"/>
        <v>15049</v>
      </c>
      <c r="K65" s="9">
        <f t="shared" ref="K65" si="77">SUM(K61:K64)</f>
        <v>15637</v>
      </c>
      <c r="L65" s="9">
        <f t="shared" ref="L65" si="78">SUM(L61:L64)</f>
        <v>16457</v>
      </c>
      <c r="M65" s="9">
        <f t="shared" ref="M65:N65" si="79">SUM(M61:M64)</f>
        <v>17390</v>
      </c>
      <c r="N65" s="9">
        <f t="shared" si="79"/>
        <v>18360</v>
      </c>
      <c r="O65" s="42">
        <f t="shared" ref="O65:P65" si="80">SUM(O61:O64)</f>
        <v>18816</v>
      </c>
      <c r="P65" s="42">
        <f t="shared" si="80"/>
        <v>19363</v>
      </c>
      <c r="Q65" s="9">
        <f t="shared" ref="Q65:V65" si="81">SUM(Q61:Q64)</f>
        <v>20253</v>
      </c>
      <c r="R65" s="9">
        <f t="shared" si="81"/>
        <v>20813</v>
      </c>
      <c r="S65" s="9">
        <f t="shared" si="81"/>
        <v>21588</v>
      </c>
      <c r="T65" s="9">
        <f t="shared" ref="T65:U65" si="82">SUM(T61:T64)</f>
        <v>22418</v>
      </c>
      <c r="U65" s="9">
        <f t="shared" si="82"/>
        <v>23208</v>
      </c>
      <c r="V65" s="42">
        <f t="shared" si="81"/>
        <v>24012</v>
      </c>
      <c r="W65" s="42">
        <f t="shared" ref="W65:X65" si="83">SUM(W61:W64)</f>
        <v>24884</v>
      </c>
      <c r="X65" s="42">
        <f t="shared" si="83"/>
        <v>25564</v>
      </c>
      <c r="Y65" s="42">
        <f t="shared" ref="Y65" si="84">SUM(Y61:Y64)</f>
        <v>25022</v>
      </c>
      <c r="Z65" s="42">
        <f t="shared" ref="Z65" si="85">SUM(Z61:Z64)</f>
        <v>25952</v>
      </c>
      <c r="AA65" s="42">
        <f t="shared" ref="AA65" si="86">SUM(AA61:AA64)</f>
        <v>26600</v>
      </c>
      <c r="AB65" s="28"/>
      <c r="AC65" s="36">
        <f t="shared" si="0"/>
        <v>547</v>
      </c>
      <c r="AD65" s="49">
        <f t="shared" si="1"/>
        <v>2.9071003401360544E-2</v>
      </c>
      <c r="AE65" s="36">
        <f t="shared" si="65"/>
        <v>648</v>
      </c>
      <c r="AF65" s="29">
        <f t="shared" si="8"/>
        <v>2.49691738594328E-2</v>
      </c>
      <c r="AG65" s="30"/>
      <c r="AH65" s="42">
        <f t="shared" si="3"/>
        <v>1716</v>
      </c>
      <c r="AI65" s="29">
        <f t="shared" si="4"/>
        <v>6.8959974280662278E-2</v>
      </c>
      <c r="AJ65" s="29">
        <f>AI65/5</f>
        <v>1.3791994856132455E-2</v>
      </c>
      <c r="AK65" s="30"/>
      <c r="AL65" s="42">
        <f t="shared" si="6"/>
        <v>5787</v>
      </c>
      <c r="AM65" s="29">
        <f t="shared" si="7"/>
        <v>0.27804737423725556</v>
      </c>
      <c r="AN65" s="29">
        <f t="shared" si="67"/>
        <v>2.7804737423725558E-2</v>
      </c>
    </row>
    <row r="66" spans="1:40" ht="13.5" thickTop="1" x14ac:dyDescent="0.2">
      <c r="AD66" s="46"/>
      <c r="AF66" s="19"/>
      <c r="AG66" s="24"/>
      <c r="AH66" s="3"/>
      <c r="AI66" s="19"/>
      <c r="AJ66" s="19"/>
      <c r="AK66" s="24"/>
      <c r="AL66" s="3"/>
      <c r="AM66" s="19"/>
      <c r="AN66" s="20"/>
    </row>
    <row r="67" spans="1:40" x14ac:dyDescent="0.2">
      <c r="A67" s="6" t="s">
        <v>22</v>
      </c>
      <c r="V67" s="12"/>
      <c r="W67" s="12"/>
      <c r="X67" s="12"/>
      <c r="Y67" s="12"/>
      <c r="Z67" s="12"/>
      <c r="AA67" s="12"/>
      <c r="AD67" s="46"/>
      <c r="AF67" s="19"/>
      <c r="AG67" s="24"/>
      <c r="AH67" s="12"/>
      <c r="AI67" s="19"/>
      <c r="AJ67" s="19"/>
      <c r="AK67" s="24"/>
      <c r="AL67" s="12"/>
      <c r="AM67" s="19"/>
      <c r="AN67" s="20"/>
    </row>
    <row r="68" spans="1:40" x14ac:dyDescent="0.2">
      <c r="A68" s="2" t="s">
        <v>13</v>
      </c>
      <c r="C68" s="3">
        <v>7156</v>
      </c>
      <c r="D68" s="3">
        <v>7436</v>
      </c>
      <c r="E68" s="3">
        <v>7726</v>
      </c>
      <c r="F68" s="3">
        <v>8027</v>
      </c>
      <c r="G68" s="3">
        <v>9190</v>
      </c>
      <c r="H68" s="3">
        <v>9934</v>
      </c>
      <c r="I68" s="3">
        <v>10530</v>
      </c>
      <c r="J68" s="3">
        <v>11061</v>
      </c>
      <c r="K68" s="3">
        <v>11614</v>
      </c>
      <c r="L68" s="3">
        <v>12195</v>
      </c>
      <c r="M68" s="3">
        <v>12988</v>
      </c>
      <c r="N68" s="3">
        <v>13962</v>
      </c>
      <c r="O68" s="12">
        <v>14311</v>
      </c>
      <c r="P68" s="12">
        <v>14869</v>
      </c>
      <c r="Q68" s="3">
        <v>15650</v>
      </c>
      <c r="R68" s="3">
        <v>15964</v>
      </c>
      <c r="S68" s="3">
        <v>17240</v>
      </c>
      <c r="T68" s="3">
        <v>18102</v>
      </c>
      <c r="U68" s="3">
        <v>18102</v>
      </c>
      <c r="V68" s="12">
        <v>18102</v>
      </c>
      <c r="W68" s="12">
        <v>19008</v>
      </c>
      <c r="X68" s="12">
        <v>19768</v>
      </c>
      <c r="Y68" s="12">
        <v>19768</v>
      </c>
      <c r="Z68" s="12">
        <v>20756</v>
      </c>
      <c r="AA68" s="12">
        <v>21380</v>
      </c>
      <c r="AC68" s="17">
        <f t="shared" si="0"/>
        <v>558</v>
      </c>
      <c r="AD68" s="46">
        <f t="shared" si="1"/>
        <v>3.8990985954859898E-2</v>
      </c>
      <c r="AE68" s="17">
        <f t="shared" si="65"/>
        <v>624</v>
      </c>
      <c r="AF68" s="19">
        <f t="shared" si="8"/>
        <v>3.0063596068606667E-2</v>
      </c>
      <c r="AG68" s="24"/>
      <c r="AH68" s="12">
        <f t="shared" si="3"/>
        <v>2372</v>
      </c>
      <c r="AI68" s="19">
        <f t="shared" si="4"/>
        <v>0.12478956228956228</v>
      </c>
      <c r="AJ68" s="19">
        <f>AI68/5</f>
        <v>2.4957912457912457E-2</v>
      </c>
      <c r="AK68" s="24"/>
      <c r="AL68" s="12">
        <f t="shared" si="6"/>
        <v>5416</v>
      </c>
      <c r="AM68" s="19">
        <f>AL68/R68</f>
        <v>0.33926334252067153</v>
      </c>
      <c r="AN68" s="19">
        <f t="shared" ref="AN68:AN76" si="87">AM68/10</f>
        <v>3.3926334252067154E-2</v>
      </c>
    </row>
    <row r="69" spans="1:40" x14ac:dyDescent="0.2">
      <c r="A69" s="2" t="s">
        <v>14</v>
      </c>
      <c r="C69" s="3">
        <v>1565</v>
      </c>
      <c r="D69" s="3">
        <v>1620</v>
      </c>
      <c r="E69" s="3">
        <v>1677</v>
      </c>
      <c r="F69" s="3">
        <v>1736</v>
      </c>
      <c r="G69" s="3">
        <v>1798</v>
      </c>
      <c r="H69" s="3">
        <v>1879</v>
      </c>
      <c r="I69" s="3">
        <v>1945</v>
      </c>
      <c r="J69" s="3">
        <v>2014</v>
      </c>
      <c r="K69" s="3">
        <v>2084</v>
      </c>
      <c r="L69" s="3">
        <v>2157</v>
      </c>
      <c r="M69" s="3">
        <v>2232</v>
      </c>
      <c r="N69" s="3">
        <v>2310</v>
      </c>
      <c r="O69" s="12">
        <v>2368</v>
      </c>
      <c r="P69" s="12">
        <v>2451</v>
      </c>
      <c r="Q69" s="3">
        <v>2451</v>
      </c>
      <c r="R69" s="3">
        <v>2500</v>
      </c>
      <c r="S69" s="3">
        <v>2000</v>
      </c>
      <c r="T69" s="3">
        <v>2060</v>
      </c>
      <c r="U69" s="3">
        <v>2122</v>
      </c>
      <c r="V69" s="12">
        <v>2186</v>
      </c>
      <c r="W69" s="12">
        <v>2076</v>
      </c>
      <c r="X69" s="12">
        <v>2076</v>
      </c>
      <c r="Y69" s="12">
        <v>2076</v>
      </c>
      <c r="Z69" s="12">
        <v>994</v>
      </c>
      <c r="AA69" s="12">
        <v>1024</v>
      </c>
      <c r="AC69" s="17">
        <f t="shared" si="0"/>
        <v>83</v>
      </c>
      <c r="AD69" s="46">
        <f t="shared" si="1"/>
        <v>3.5050675675675678E-2</v>
      </c>
      <c r="AE69" s="17">
        <f t="shared" si="65"/>
        <v>30</v>
      </c>
      <c r="AF69" s="19">
        <f t="shared" si="8"/>
        <v>3.0181086519114688E-2</v>
      </c>
      <c r="AG69" s="24"/>
      <c r="AH69" s="12">
        <f t="shared" si="3"/>
        <v>-1052</v>
      </c>
      <c r="AI69" s="19">
        <f t="shared" si="4"/>
        <v>-0.50674373795761074</v>
      </c>
      <c r="AJ69" s="19">
        <f t="shared" ref="AJ69:AJ76" si="88">AI69/5</f>
        <v>-0.10134874759152215</v>
      </c>
      <c r="AK69" s="24"/>
      <c r="AL69" s="12">
        <f t="shared" si="6"/>
        <v>-1476</v>
      </c>
      <c r="AM69" s="19">
        <f t="shared" si="7"/>
        <v>-0.59040000000000004</v>
      </c>
      <c r="AN69" s="19">
        <f t="shared" si="87"/>
        <v>-5.9040000000000002E-2</v>
      </c>
    </row>
    <row r="70" spans="1:40" x14ac:dyDescent="0.2">
      <c r="A70" s="2" t="s">
        <v>15</v>
      </c>
      <c r="C70" s="3">
        <f>850+125</f>
        <v>975</v>
      </c>
      <c r="D70" s="3">
        <f>939+125</f>
        <v>1064</v>
      </c>
      <c r="E70" s="3">
        <f>1188+150</f>
        <v>1338</v>
      </c>
      <c r="F70" s="3">
        <f>1410+200</f>
        <v>1610</v>
      </c>
      <c r="G70" s="3">
        <f>1645+218</f>
        <v>1863</v>
      </c>
      <c r="H70" s="3">
        <f>1917+218</f>
        <v>2135</v>
      </c>
      <c r="I70" s="3">
        <f>1974+223</f>
        <v>2197</v>
      </c>
      <c r="J70" s="3">
        <f>2072+223</f>
        <v>2295</v>
      </c>
      <c r="K70" s="3">
        <f>2176+223</f>
        <v>2399</v>
      </c>
      <c r="L70" s="3">
        <f>2286+223</f>
        <v>2509</v>
      </c>
      <c r="M70" s="3">
        <v>2622</v>
      </c>
      <c r="N70" s="3">
        <v>2756</v>
      </c>
      <c r="O70" s="12">
        <v>2825</v>
      </c>
      <c r="P70" s="12">
        <v>2896</v>
      </c>
      <c r="Q70" s="3">
        <v>3026</v>
      </c>
      <c r="R70" s="3">
        <v>3086</v>
      </c>
      <c r="S70" s="3">
        <v>3352</v>
      </c>
      <c r="T70" s="3">
        <v>3520</v>
      </c>
      <c r="U70" s="3">
        <v>3670</v>
      </c>
      <c r="V70" s="12">
        <v>3816</v>
      </c>
      <c r="W70" s="12">
        <v>3986</v>
      </c>
      <c r="X70" s="12">
        <v>4154</v>
      </c>
      <c r="Y70" s="12">
        <v>4154</v>
      </c>
      <c r="Z70" s="12">
        <v>4362</v>
      </c>
      <c r="AA70" s="12">
        <v>4492</v>
      </c>
      <c r="AC70" s="17">
        <f t="shared" si="0"/>
        <v>71</v>
      </c>
      <c r="AD70" s="46">
        <f t="shared" si="1"/>
        <v>2.5132743362831857E-2</v>
      </c>
      <c r="AE70" s="17">
        <f t="shared" si="65"/>
        <v>130</v>
      </c>
      <c r="AF70" s="19">
        <f t="shared" si="8"/>
        <v>2.9802842732691424E-2</v>
      </c>
      <c r="AG70" s="24"/>
      <c r="AH70" s="12">
        <f t="shared" si="3"/>
        <v>506</v>
      </c>
      <c r="AI70" s="19">
        <f t="shared" si="4"/>
        <v>0.12694430506773707</v>
      </c>
      <c r="AJ70" s="19">
        <f t="shared" si="88"/>
        <v>2.5388861013547415E-2</v>
      </c>
      <c r="AK70" s="24"/>
      <c r="AL70" s="12">
        <f t="shared" si="6"/>
        <v>1406</v>
      </c>
      <c r="AM70" s="19">
        <f t="shared" si="7"/>
        <v>0.45560596241088785</v>
      </c>
      <c r="AN70" s="19">
        <f t="shared" si="87"/>
        <v>4.5560596241088783E-2</v>
      </c>
    </row>
    <row r="71" spans="1:40" x14ac:dyDescent="0.2">
      <c r="A71" s="2" t="s">
        <v>16</v>
      </c>
      <c r="C71" s="3">
        <v>60</v>
      </c>
      <c r="D71" s="3">
        <v>66</v>
      </c>
      <c r="E71" s="3">
        <v>74</v>
      </c>
      <c r="F71" s="3">
        <v>74</v>
      </c>
      <c r="G71" s="3">
        <v>74</v>
      </c>
      <c r="H71" s="3">
        <v>74</v>
      </c>
      <c r="I71" s="3">
        <v>74</v>
      </c>
      <c r="J71" s="3">
        <v>74</v>
      </c>
      <c r="K71" s="3">
        <v>74</v>
      </c>
      <c r="L71" s="3">
        <v>74</v>
      </c>
      <c r="M71" s="3">
        <v>74</v>
      </c>
      <c r="N71" s="3">
        <v>74</v>
      </c>
      <c r="O71" s="12">
        <v>74</v>
      </c>
      <c r="P71" s="12">
        <v>74</v>
      </c>
      <c r="Q71" s="3">
        <v>74</v>
      </c>
      <c r="R71" s="3">
        <v>74</v>
      </c>
      <c r="S71" s="3">
        <v>74</v>
      </c>
      <c r="T71" s="3">
        <v>74</v>
      </c>
      <c r="U71" s="3">
        <v>74</v>
      </c>
      <c r="V71" s="12">
        <v>74</v>
      </c>
      <c r="W71" s="12">
        <v>74</v>
      </c>
      <c r="X71" s="12">
        <v>74</v>
      </c>
      <c r="Y71" s="12">
        <v>74</v>
      </c>
      <c r="Z71" s="12">
        <v>74</v>
      </c>
      <c r="AA71" s="12">
        <v>74</v>
      </c>
      <c r="AC71" s="17">
        <f t="shared" si="0"/>
        <v>0</v>
      </c>
      <c r="AD71" s="46">
        <f t="shared" si="1"/>
        <v>0</v>
      </c>
      <c r="AE71" s="17">
        <f t="shared" si="65"/>
        <v>0</v>
      </c>
      <c r="AF71" s="19">
        <f t="shared" si="8"/>
        <v>0</v>
      </c>
      <c r="AG71" s="24"/>
      <c r="AH71" s="12">
        <f t="shared" si="3"/>
        <v>0</v>
      </c>
      <c r="AI71" s="19">
        <f t="shared" si="4"/>
        <v>0</v>
      </c>
      <c r="AJ71" s="19">
        <f t="shared" si="88"/>
        <v>0</v>
      </c>
      <c r="AK71" s="24"/>
      <c r="AL71" s="12">
        <f t="shared" si="6"/>
        <v>0</v>
      </c>
      <c r="AM71" s="19">
        <f t="shared" si="7"/>
        <v>0</v>
      </c>
      <c r="AN71" s="19">
        <f t="shared" si="87"/>
        <v>0</v>
      </c>
    </row>
    <row r="72" spans="1:40" x14ac:dyDescent="0.2">
      <c r="A72" s="2" t="s">
        <v>28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12">
        <v>0</v>
      </c>
      <c r="P72" s="12">
        <v>0</v>
      </c>
      <c r="Q72" s="3">
        <v>0</v>
      </c>
      <c r="R72" s="3">
        <v>0</v>
      </c>
      <c r="S72" s="3">
        <v>0</v>
      </c>
      <c r="T72" s="3">
        <v>0</v>
      </c>
      <c r="U72" s="3">
        <v>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D72" s="46"/>
      <c r="AE72" s="17">
        <f t="shared" si="65"/>
        <v>0</v>
      </c>
      <c r="AF72" s="31" t="e">
        <f t="shared" si="8"/>
        <v>#DIV/0!</v>
      </c>
      <c r="AG72" s="24"/>
      <c r="AH72" s="12">
        <f t="shared" si="3"/>
        <v>0</v>
      </c>
      <c r="AI72" s="31" t="e">
        <f t="shared" si="4"/>
        <v>#DIV/0!</v>
      </c>
      <c r="AJ72" s="31" t="e">
        <f t="shared" si="88"/>
        <v>#DIV/0!</v>
      </c>
      <c r="AK72" s="32"/>
      <c r="AL72" s="12">
        <f t="shared" si="6"/>
        <v>0</v>
      </c>
      <c r="AM72" s="31" t="e">
        <f>AL72/R72</f>
        <v>#DIV/0!</v>
      </c>
      <c r="AN72" s="31" t="e">
        <f t="shared" si="87"/>
        <v>#DIV/0!</v>
      </c>
    </row>
    <row r="73" spans="1:40" x14ac:dyDescent="0.2">
      <c r="A73" s="2" t="s">
        <v>17</v>
      </c>
      <c r="C73" s="8">
        <f t="shared" ref="C73:N73" si="89">SUM(C68:C72)</f>
        <v>9756</v>
      </c>
      <c r="D73" s="8">
        <f t="shared" si="89"/>
        <v>10186</v>
      </c>
      <c r="E73" s="8">
        <f t="shared" si="89"/>
        <v>10815</v>
      </c>
      <c r="F73" s="8">
        <f t="shared" si="89"/>
        <v>11447</v>
      </c>
      <c r="G73" s="8">
        <f t="shared" si="89"/>
        <v>12925</v>
      </c>
      <c r="H73" s="8">
        <f t="shared" si="89"/>
        <v>14022</v>
      </c>
      <c r="I73" s="8">
        <f t="shared" si="89"/>
        <v>14746</v>
      </c>
      <c r="J73" s="8">
        <f t="shared" si="89"/>
        <v>15444</v>
      </c>
      <c r="K73" s="8">
        <f t="shared" si="89"/>
        <v>16171</v>
      </c>
      <c r="L73" s="8">
        <f t="shared" si="89"/>
        <v>16935</v>
      </c>
      <c r="M73" s="8">
        <f t="shared" si="89"/>
        <v>17916</v>
      </c>
      <c r="N73" s="8">
        <f t="shared" si="89"/>
        <v>19102</v>
      </c>
      <c r="O73" s="33">
        <f t="shared" ref="O73:P73" si="90">SUM(O68:O72)</f>
        <v>19578</v>
      </c>
      <c r="P73" s="33">
        <f t="shared" si="90"/>
        <v>20290</v>
      </c>
      <c r="Q73" s="8">
        <f t="shared" ref="Q73:V73" si="91">SUM(Q68:Q72)</f>
        <v>21201</v>
      </c>
      <c r="R73" s="8">
        <f t="shared" si="91"/>
        <v>21624</v>
      </c>
      <c r="S73" s="8">
        <f t="shared" si="91"/>
        <v>22666</v>
      </c>
      <c r="T73" s="8">
        <f t="shared" ref="T73:U73" si="92">SUM(T68:T72)</f>
        <v>23756</v>
      </c>
      <c r="U73" s="8">
        <f t="shared" si="92"/>
        <v>23968</v>
      </c>
      <c r="V73" s="33">
        <f t="shared" si="91"/>
        <v>24178</v>
      </c>
      <c r="W73" s="33">
        <f t="shared" ref="W73:X73" si="93">SUM(W68:W72)</f>
        <v>25144</v>
      </c>
      <c r="X73" s="33">
        <f t="shared" si="93"/>
        <v>26072</v>
      </c>
      <c r="Y73" s="33">
        <f t="shared" ref="Y73" si="94">SUM(Y68:Y72)</f>
        <v>26072</v>
      </c>
      <c r="Z73" s="33">
        <f t="shared" ref="Z73" si="95">SUM(Z68:Z72)</f>
        <v>26186</v>
      </c>
      <c r="AA73" s="33">
        <f t="shared" ref="AA73" si="96">SUM(AA68:AA72)</f>
        <v>26970</v>
      </c>
      <c r="AB73" s="28"/>
      <c r="AC73" s="17">
        <f t="shared" si="0"/>
        <v>712</v>
      </c>
      <c r="AD73" s="46">
        <f t="shared" si="1"/>
        <v>3.6367351108386965E-2</v>
      </c>
      <c r="AE73" s="72">
        <f t="shared" si="65"/>
        <v>784</v>
      </c>
      <c r="AF73" s="19">
        <f t="shared" si="8"/>
        <v>2.9939662415030932E-2</v>
      </c>
      <c r="AG73" s="24"/>
      <c r="AH73" s="33">
        <f t="shared" si="3"/>
        <v>1826</v>
      </c>
      <c r="AI73" s="19">
        <f t="shared" si="4"/>
        <v>7.2621699013681193E-2</v>
      </c>
      <c r="AJ73" s="19">
        <f t="shared" si="88"/>
        <v>1.4524339802736239E-2</v>
      </c>
      <c r="AK73" s="24"/>
      <c r="AL73" s="33">
        <f t="shared" si="6"/>
        <v>5346</v>
      </c>
      <c r="AM73" s="19">
        <f t="shared" si="7"/>
        <v>0.24722530521642619</v>
      </c>
      <c r="AN73" s="19">
        <f t="shared" si="87"/>
        <v>2.4722530521642617E-2</v>
      </c>
    </row>
    <row r="74" spans="1:40" x14ac:dyDescent="0.2">
      <c r="A74" s="2" t="s">
        <v>19</v>
      </c>
      <c r="C74" s="3">
        <v>3214</v>
      </c>
      <c r="D74" s="3">
        <v>3332</v>
      </c>
      <c r="E74" s="3">
        <v>3466</v>
      </c>
      <c r="F74" s="3">
        <v>3606</v>
      </c>
      <c r="G74" s="3">
        <v>3786</v>
      </c>
      <c r="H74" s="3">
        <v>3968</v>
      </c>
      <c r="I74" s="3">
        <v>4206</v>
      </c>
      <c r="J74" s="3">
        <v>4448</v>
      </c>
      <c r="K74" s="3">
        <v>4704</v>
      </c>
      <c r="L74" s="3">
        <v>4976</v>
      </c>
      <c r="M74" s="3">
        <v>5264</v>
      </c>
      <c r="N74" s="3">
        <v>5528</v>
      </c>
      <c r="O74" s="12">
        <v>5666</v>
      </c>
      <c r="P74" s="12">
        <v>5806</v>
      </c>
      <c r="Q74" s="3">
        <v>6066</v>
      </c>
      <c r="R74" s="3">
        <v>6278</v>
      </c>
      <c r="S74" s="3">
        <v>6404</v>
      </c>
      <c r="T74" s="3">
        <v>6592</v>
      </c>
      <c r="U74" s="3">
        <v>6776</v>
      </c>
      <c r="V74" s="12">
        <v>6961</v>
      </c>
      <c r="W74" s="12">
        <v>7130</v>
      </c>
      <c r="X74" s="12">
        <v>7130</v>
      </c>
      <c r="Y74" s="12">
        <v>7130</v>
      </c>
      <c r="Z74" s="12">
        <v>7270</v>
      </c>
      <c r="AA74" s="12">
        <v>7412</v>
      </c>
      <c r="AC74" s="17">
        <f t="shared" si="0"/>
        <v>140</v>
      </c>
      <c r="AD74" s="46">
        <f t="shared" si="1"/>
        <v>2.4708789269325803E-2</v>
      </c>
      <c r="AE74" s="17">
        <f t="shared" si="65"/>
        <v>142</v>
      </c>
      <c r="AF74" s="19">
        <f t="shared" si="8"/>
        <v>1.9532324621733151E-2</v>
      </c>
      <c r="AG74" s="24"/>
      <c r="AH74" s="12">
        <f t="shared" si="3"/>
        <v>282</v>
      </c>
      <c r="AI74" s="19">
        <f t="shared" si="4"/>
        <v>3.955119214586255E-2</v>
      </c>
      <c r="AJ74" s="19">
        <f t="shared" si="88"/>
        <v>7.91023842917251E-3</v>
      </c>
      <c r="AK74" s="24"/>
      <c r="AL74" s="12">
        <f t="shared" si="6"/>
        <v>1134</v>
      </c>
      <c r="AM74" s="19">
        <f t="shared" si="7"/>
        <v>0.18063077413188913</v>
      </c>
      <c r="AN74" s="19">
        <f t="shared" si="87"/>
        <v>1.8063077413188914E-2</v>
      </c>
    </row>
    <row r="75" spans="1:40" x14ac:dyDescent="0.2">
      <c r="A75" s="2" t="s">
        <v>18</v>
      </c>
      <c r="C75" s="3">
        <v>2408</v>
      </c>
      <c r="D75" s="3">
        <v>2460</v>
      </c>
      <c r="E75" s="3">
        <v>2532</v>
      </c>
      <c r="F75" s="3">
        <v>2640</v>
      </c>
      <c r="G75" s="3">
        <v>2878</v>
      </c>
      <c r="H75" s="3">
        <v>3024</v>
      </c>
      <c r="I75" s="3">
        <v>3206</v>
      </c>
      <c r="J75" s="3">
        <v>3398</v>
      </c>
      <c r="K75" s="3">
        <v>3398</v>
      </c>
      <c r="L75" s="3">
        <v>3598</v>
      </c>
      <c r="M75" s="3">
        <v>3814</v>
      </c>
      <c r="N75" s="3">
        <v>4004</v>
      </c>
      <c r="O75" s="12">
        <v>4104</v>
      </c>
      <c r="P75" s="12">
        <v>4206</v>
      </c>
      <c r="Q75" s="3">
        <v>4396</v>
      </c>
      <c r="R75" s="3">
        <v>4550</v>
      </c>
      <c r="S75" s="3">
        <v>4686</v>
      </c>
      <c r="T75" s="3">
        <v>4826</v>
      </c>
      <c r="U75" s="3">
        <v>4996</v>
      </c>
      <c r="V75" s="12">
        <v>5172</v>
      </c>
      <c r="W75" s="12">
        <v>5354</v>
      </c>
      <c r="X75" s="12">
        <v>5542</v>
      </c>
      <c r="Y75" s="12">
        <v>5000</v>
      </c>
      <c r="Z75" s="12">
        <v>5150</v>
      </c>
      <c r="AA75" s="12">
        <v>5254</v>
      </c>
      <c r="AC75" s="17">
        <f t="shared" si="0"/>
        <v>102</v>
      </c>
      <c r="AD75" s="46">
        <f t="shared" si="1"/>
        <v>2.4853801169590642E-2</v>
      </c>
      <c r="AE75" s="17">
        <f t="shared" si="65"/>
        <v>104</v>
      </c>
      <c r="AF75" s="19">
        <f t="shared" ref="AF75:AF89" si="97">AE75/Z75</f>
        <v>2.0194174757281552E-2</v>
      </c>
      <c r="AG75" s="24"/>
      <c r="AH75" s="12">
        <f t="shared" ref="AH75:AH94" si="98">AA75-W75</f>
        <v>-100</v>
      </c>
      <c r="AI75" s="19">
        <f t="shared" ref="AI75:AI89" si="99">AH75/W75</f>
        <v>-1.867762420620097E-2</v>
      </c>
      <c r="AJ75" s="19">
        <f t="shared" si="88"/>
        <v>-3.7355248412401939E-3</v>
      </c>
      <c r="AK75" s="24"/>
      <c r="AL75" s="12">
        <f t="shared" ref="AL75:AL94" si="100">AA75-R75</f>
        <v>704</v>
      </c>
      <c r="AM75" s="19">
        <f t="shared" ref="AM75:AM94" si="101">AL75/R75</f>
        <v>0.15472527472527473</v>
      </c>
      <c r="AN75" s="19">
        <f t="shared" si="87"/>
        <v>1.5472527472527472E-2</v>
      </c>
    </row>
    <row r="76" spans="1:40" x14ac:dyDescent="0.2">
      <c r="A76" s="2" t="s">
        <v>20</v>
      </c>
      <c r="C76" s="3">
        <v>30</v>
      </c>
      <c r="D76" s="3">
        <v>32</v>
      </c>
      <c r="E76" s="3">
        <v>34</v>
      </c>
      <c r="F76" s="3">
        <v>34</v>
      </c>
      <c r="G76" s="3">
        <v>40</v>
      </c>
      <c r="H76" s="3">
        <v>44</v>
      </c>
      <c r="I76" s="3">
        <v>44</v>
      </c>
      <c r="J76" s="3">
        <v>44</v>
      </c>
      <c r="K76" s="3">
        <v>44</v>
      </c>
      <c r="L76" s="3">
        <v>44</v>
      </c>
      <c r="M76" s="3">
        <v>44</v>
      </c>
      <c r="N76" s="3">
        <v>44</v>
      </c>
      <c r="O76" s="12">
        <v>44</v>
      </c>
      <c r="P76" s="12">
        <v>44</v>
      </c>
      <c r="Q76" s="3">
        <v>44</v>
      </c>
      <c r="R76" s="3">
        <v>44</v>
      </c>
      <c r="S76" s="3">
        <v>44</v>
      </c>
      <c r="T76" s="3">
        <v>44</v>
      </c>
      <c r="U76" s="3">
        <v>44</v>
      </c>
      <c r="V76" s="12">
        <v>44</v>
      </c>
      <c r="W76" s="12">
        <v>44</v>
      </c>
      <c r="X76" s="12">
        <v>44</v>
      </c>
      <c r="Y76" s="12">
        <v>44</v>
      </c>
      <c r="Z76" s="12">
        <v>44</v>
      </c>
      <c r="AA76" s="12">
        <v>44</v>
      </c>
      <c r="AC76" s="17">
        <f t="shared" si="0"/>
        <v>0</v>
      </c>
      <c r="AD76" s="46">
        <f t="shared" si="1"/>
        <v>0</v>
      </c>
      <c r="AE76" s="17">
        <f t="shared" si="65"/>
        <v>0</v>
      </c>
      <c r="AF76" s="19">
        <f t="shared" si="97"/>
        <v>0</v>
      </c>
      <c r="AG76" s="24"/>
      <c r="AH76" s="12">
        <f t="shared" si="98"/>
        <v>0</v>
      </c>
      <c r="AI76" s="19">
        <f t="shared" si="99"/>
        <v>0</v>
      </c>
      <c r="AJ76" s="19">
        <f t="shared" si="88"/>
        <v>0</v>
      </c>
      <c r="AK76" s="24"/>
      <c r="AL76" s="12">
        <f t="shared" si="100"/>
        <v>0</v>
      </c>
      <c r="AM76" s="19">
        <f t="shared" si="101"/>
        <v>0</v>
      </c>
      <c r="AN76" s="19">
        <f t="shared" si="87"/>
        <v>0</v>
      </c>
    </row>
    <row r="77" spans="1:40" ht="13.5" thickBot="1" x14ac:dyDescent="0.25">
      <c r="A77" s="2" t="s">
        <v>21</v>
      </c>
      <c r="C77" s="9">
        <f>SUM(C73:C76)</f>
        <v>15408</v>
      </c>
      <c r="D77" s="9">
        <f t="shared" ref="D77:J77" si="102">SUM(D73:D76)</f>
        <v>16010</v>
      </c>
      <c r="E77" s="9">
        <f t="shared" si="102"/>
        <v>16847</v>
      </c>
      <c r="F77" s="9">
        <f t="shared" si="102"/>
        <v>17727</v>
      </c>
      <c r="G77" s="9">
        <f t="shared" si="102"/>
        <v>19629</v>
      </c>
      <c r="H77" s="9">
        <f t="shared" si="102"/>
        <v>21058</v>
      </c>
      <c r="I77" s="9">
        <f t="shared" si="102"/>
        <v>22202</v>
      </c>
      <c r="J77" s="9">
        <f t="shared" si="102"/>
        <v>23334</v>
      </c>
      <c r="K77" s="9">
        <f t="shared" ref="K77" si="103">SUM(K73:K76)</f>
        <v>24317</v>
      </c>
      <c r="L77" s="9">
        <f t="shared" ref="L77:N77" si="104">SUM(L73:L76)</f>
        <v>25553</v>
      </c>
      <c r="M77" s="9">
        <f t="shared" si="104"/>
        <v>27038</v>
      </c>
      <c r="N77" s="9">
        <f t="shared" si="104"/>
        <v>28678</v>
      </c>
      <c r="O77" s="42">
        <f t="shared" ref="O77:P77" si="105">SUM(O73:O76)</f>
        <v>29392</v>
      </c>
      <c r="P77" s="42">
        <f t="shared" si="105"/>
        <v>30346</v>
      </c>
      <c r="Q77" s="9">
        <f t="shared" ref="Q77:V77" si="106">SUM(Q73:Q76)</f>
        <v>31707</v>
      </c>
      <c r="R77" s="9">
        <f t="shared" si="106"/>
        <v>32496</v>
      </c>
      <c r="S77" s="9">
        <f t="shared" si="106"/>
        <v>33800</v>
      </c>
      <c r="T77" s="9">
        <f t="shared" ref="T77:U77" si="107">SUM(T73:T76)</f>
        <v>35218</v>
      </c>
      <c r="U77" s="9">
        <f t="shared" si="107"/>
        <v>35784</v>
      </c>
      <c r="V77" s="9">
        <f t="shared" si="106"/>
        <v>36355</v>
      </c>
      <c r="W77" s="9">
        <f t="shared" ref="W77:X77" si="108">SUM(W73:W76)</f>
        <v>37672</v>
      </c>
      <c r="X77" s="9">
        <f t="shared" si="108"/>
        <v>38788</v>
      </c>
      <c r="Y77" s="9">
        <f t="shared" ref="Y77" si="109">SUM(Y73:Y76)</f>
        <v>38246</v>
      </c>
      <c r="Z77" s="9">
        <f t="shared" ref="Z77" si="110">SUM(Z73:Z76)</f>
        <v>38650</v>
      </c>
      <c r="AA77" s="9">
        <f t="shared" ref="AA77" si="111">SUM(AA73:AA76)</f>
        <v>39680</v>
      </c>
      <c r="AB77" s="28"/>
      <c r="AC77" s="36">
        <f t="shared" si="0"/>
        <v>954</v>
      </c>
      <c r="AD77" s="49">
        <f t="shared" si="1"/>
        <v>3.2457811649428417E-2</v>
      </c>
      <c r="AE77" s="36">
        <f t="shared" si="65"/>
        <v>1030</v>
      </c>
      <c r="AF77" s="29">
        <f t="shared" si="97"/>
        <v>2.6649417852522637E-2</v>
      </c>
      <c r="AG77" s="30"/>
      <c r="AH77" s="9">
        <f t="shared" si="98"/>
        <v>2008</v>
      </c>
      <c r="AI77" s="29">
        <f t="shared" si="99"/>
        <v>5.3302187300913142E-2</v>
      </c>
      <c r="AJ77" s="29">
        <f>AI77/5</f>
        <v>1.0660437460182628E-2</v>
      </c>
      <c r="AK77" s="30"/>
      <c r="AL77" s="9">
        <f t="shared" si="100"/>
        <v>7184</v>
      </c>
      <c r="AM77" s="29">
        <f t="shared" si="101"/>
        <v>0.22107336287543083</v>
      </c>
      <c r="AN77" s="29">
        <f>AM77/10</f>
        <v>2.2107336287543085E-2</v>
      </c>
    </row>
    <row r="78" spans="1:40" ht="13.5" thickTop="1" x14ac:dyDescent="0.2">
      <c r="AD78" s="46"/>
      <c r="AF78" s="19"/>
      <c r="AG78" s="24"/>
      <c r="AH78" s="3"/>
      <c r="AI78" s="19"/>
      <c r="AJ78" s="19"/>
      <c r="AK78" s="24"/>
      <c r="AL78" s="3"/>
      <c r="AM78" s="19"/>
      <c r="AN78" s="20"/>
    </row>
    <row r="79" spans="1:40" x14ac:dyDescent="0.2">
      <c r="A79" s="6" t="s">
        <v>23</v>
      </c>
      <c r="V79" s="12"/>
      <c r="W79" s="12"/>
      <c r="X79" s="12"/>
      <c r="Y79" s="12"/>
      <c r="Z79" s="12"/>
      <c r="AA79" s="12"/>
      <c r="AD79" s="46"/>
      <c r="AF79" s="19"/>
      <c r="AG79" s="24"/>
      <c r="AH79" s="12"/>
      <c r="AI79" s="19"/>
      <c r="AJ79" s="19"/>
      <c r="AK79" s="24"/>
      <c r="AL79" s="12"/>
      <c r="AM79" s="19"/>
      <c r="AN79" s="20"/>
    </row>
    <row r="80" spans="1:40" x14ac:dyDescent="0.2">
      <c r="A80" s="2" t="s">
        <v>13</v>
      </c>
      <c r="C80" s="3">
        <v>3852</v>
      </c>
      <c r="D80" s="3">
        <v>4002</v>
      </c>
      <c r="E80" s="3">
        <v>4158</v>
      </c>
      <c r="F80" s="3">
        <v>4320</v>
      </c>
      <c r="G80" s="3">
        <v>4947</v>
      </c>
      <c r="H80" s="3">
        <v>5348</v>
      </c>
      <c r="I80" s="3">
        <v>5669</v>
      </c>
      <c r="J80" s="3">
        <v>5955</v>
      </c>
      <c r="K80" s="3">
        <v>6253</v>
      </c>
      <c r="L80" s="3">
        <v>6566</v>
      </c>
      <c r="M80" s="3">
        <v>6994</v>
      </c>
      <c r="N80" s="3">
        <v>7519</v>
      </c>
      <c r="O80" s="12">
        <v>7707</v>
      </c>
      <c r="P80" s="12">
        <v>8008</v>
      </c>
      <c r="Q80" s="3">
        <v>8428</v>
      </c>
      <c r="R80" s="3">
        <v>8596</v>
      </c>
      <c r="S80" s="3">
        <v>9284</v>
      </c>
      <c r="T80" s="3">
        <v>9748</v>
      </c>
      <c r="U80" s="3">
        <v>9750</v>
      </c>
      <c r="V80" s="12">
        <v>9750</v>
      </c>
      <c r="W80" s="12">
        <v>10238</v>
      </c>
      <c r="X80" s="12">
        <v>11512</v>
      </c>
      <c r="Y80" s="12">
        <v>11512</v>
      </c>
      <c r="Z80" s="12">
        <v>12088</v>
      </c>
      <c r="AA80" s="12">
        <v>12450</v>
      </c>
      <c r="AC80" s="17">
        <f t="shared" si="0"/>
        <v>301</v>
      </c>
      <c r="AD80" s="46">
        <f t="shared" si="1"/>
        <v>3.9055404178019983E-2</v>
      </c>
      <c r="AE80" s="17">
        <f t="shared" si="65"/>
        <v>362</v>
      </c>
      <c r="AF80" s="19">
        <f t="shared" si="97"/>
        <v>2.9947054930509597E-2</v>
      </c>
      <c r="AG80" s="24"/>
      <c r="AH80" s="12">
        <f t="shared" si="98"/>
        <v>2212</v>
      </c>
      <c r="AI80" s="19">
        <f t="shared" si="99"/>
        <v>0.21605782379370972</v>
      </c>
      <c r="AJ80" s="19">
        <f>AI80/5</f>
        <v>4.3211564758741945E-2</v>
      </c>
      <c r="AK80" s="24"/>
      <c r="AL80" s="12">
        <f t="shared" si="100"/>
        <v>3854</v>
      </c>
      <c r="AM80" s="19">
        <f t="shared" si="101"/>
        <v>0.4483480688692415</v>
      </c>
      <c r="AN80" s="19">
        <f t="shared" ref="AN80:AN88" si="112">AM80/10</f>
        <v>4.483480688692415E-2</v>
      </c>
    </row>
    <row r="81" spans="1:40" x14ac:dyDescent="0.2">
      <c r="A81" s="2" t="s">
        <v>14</v>
      </c>
      <c r="C81" s="3">
        <v>637</v>
      </c>
      <c r="D81" s="3">
        <v>659</v>
      </c>
      <c r="E81" s="3">
        <v>682</v>
      </c>
      <c r="F81" s="3">
        <v>706</v>
      </c>
      <c r="G81" s="3">
        <v>732</v>
      </c>
      <c r="H81" s="3">
        <v>765</v>
      </c>
      <c r="I81" s="3">
        <v>792</v>
      </c>
      <c r="J81" s="3">
        <v>820</v>
      </c>
      <c r="K81" s="3">
        <v>849</v>
      </c>
      <c r="L81" s="3">
        <v>879</v>
      </c>
      <c r="M81" s="3">
        <v>910</v>
      </c>
      <c r="N81" s="3">
        <v>942</v>
      </c>
      <c r="O81" s="12">
        <v>966</v>
      </c>
      <c r="P81" s="12">
        <v>1000</v>
      </c>
      <c r="Q81" s="3">
        <v>1030</v>
      </c>
      <c r="R81" s="3">
        <v>1051</v>
      </c>
      <c r="S81" s="3">
        <v>840</v>
      </c>
      <c r="T81" s="3">
        <v>865</v>
      </c>
      <c r="U81" s="3">
        <v>891</v>
      </c>
      <c r="V81" s="12">
        <v>918</v>
      </c>
      <c r="W81" s="12">
        <v>918</v>
      </c>
      <c r="X81" s="12">
        <v>946</v>
      </c>
      <c r="Y81" s="12">
        <v>946</v>
      </c>
      <c r="Z81" s="12">
        <v>994</v>
      </c>
      <c r="AA81" s="12">
        <v>1024</v>
      </c>
      <c r="AC81" s="17">
        <f t="shared" si="0"/>
        <v>34</v>
      </c>
      <c r="AD81" s="46">
        <f t="shared" si="1"/>
        <v>3.5196687370600416E-2</v>
      </c>
      <c r="AE81" s="17">
        <f t="shared" si="65"/>
        <v>30</v>
      </c>
      <c r="AF81" s="19">
        <f t="shared" si="97"/>
        <v>3.0181086519114688E-2</v>
      </c>
      <c r="AG81" s="24"/>
      <c r="AH81" s="12">
        <f t="shared" si="98"/>
        <v>106</v>
      </c>
      <c r="AI81" s="19">
        <f t="shared" si="99"/>
        <v>0.11546840958605664</v>
      </c>
      <c r="AJ81" s="19">
        <f t="shared" ref="AJ81:AJ88" si="113">AI81/5</f>
        <v>2.3093681917211329E-2</v>
      </c>
      <c r="AK81" s="24"/>
      <c r="AL81" s="12">
        <f t="shared" si="100"/>
        <v>-27</v>
      </c>
      <c r="AM81" s="19">
        <f t="shared" si="101"/>
        <v>-2.5689819219790674E-2</v>
      </c>
      <c r="AN81" s="19">
        <f t="shared" si="112"/>
        <v>-2.5689819219790674E-3</v>
      </c>
    </row>
    <row r="82" spans="1:40" x14ac:dyDescent="0.2">
      <c r="A82" s="2" t="s">
        <v>15</v>
      </c>
      <c r="C82" s="3">
        <f>850+125</f>
        <v>975</v>
      </c>
      <c r="D82" s="3">
        <f>939+125</f>
        <v>1064</v>
      </c>
      <c r="E82" s="3">
        <f>1188+150</f>
        <v>1338</v>
      </c>
      <c r="F82" s="3">
        <f>1410+200</f>
        <v>1610</v>
      </c>
      <c r="G82" s="3">
        <f>1645+218</f>
        <v>1863</v>
      </c>
      <c r="H82" s="3">
        <f>1917+218</f>
        <v>2135</v>
      </c>
      <c r="I82" s="3">
        <f>1974+223</f>
        <v>2197</v>
      </c>
      <c r="J82" s="3">
        <f>2072+223</f>
        <v>2295</v>
      </c>
      <c r="K82" s="3">
        <f>2176+223</f>
        <v>2399</v>
      </c>
      <c r="L82" s="3">
        <f>2286+223</f>
        <v>2509</v>
      </c>
      <c r="M82" s="3">
        <v>2622</v>
      </c>
      <c r="N82" s="3">
        <v>2756</v>
      </c>
      <c r="O82" s="12">
        <v>2825</v>
      </c>
      <c r="P82" s="12">
        <v>2896</v>
      </c>
      <c r="Q82" s="3">
        <v>3026</v>
      </c>
      <c r="R82" s="3">
        <v>3086</v>
      </c>
      <c r="S82" s="3">
        <v>3352</v>
      </c>
      <c r="T82" s="3">
        <v>3520</v>
      </c>
      <c r="U82" s="3">
        <v>3670</v>
      </c>
      <c r="V82" s="12">
        <v>3816</v>
      </c>
      <c r="W82" s="12">
        <v>3986</v>
      </c>
      <c r="X82" s="12">
        <v>4154</v>
      </c>
      <c r="Y82" s="12">
        <v>4154</v>
      </c>
      <c r="Z82" s="12">
        <v>4362</v>
      </c>
      <c r="AA82" s="12">
        <v>4492</v>
      </c>
      <c r="AC82" s="17">
        <f t="shared" ref="AC82:AC94" si="114">P82-O82</f>
        <v>71</v>
      </c>
      <c r="AD82" s="46">
        <f t="shared" ref="AD82:AD94" si="115">AC82/O82</f>
        <v>2.5132743362831857E-2</v>
      </c>
      <c r="AE82" s="17">
        <f t="shared" si="65"/>
        <v>130</v>
      </c>
      <c r="AF82" s="19">
        <f t="shared" si="97"/>
        <v>2.9802842732691424E-2</v>
      </c>
      <c r="AG82" s="24"/>
      <c r="AH82" s="12">
        <f t="shared" si="98"/>
        <v>506</v>
      </c>
      <c r="AI82" s="19">
        <f t="shared" si="99"/>
        <v>0.12694430506773707</v>
      </c>
      <c r="AJ82" s="19">
        <f t="shared" si="113"/>
        <v>2.5388861013547415E-2</v>
      </c>
      <c r="AK82" s="24"/>
      <c r="AL82" s="12">
        <f t="shared" si="100"/>
        <v>1406</v>
      </c>
      <c r="AM82" s="19">
        <f t="shared" si="101"/>
        <v>0.45560596241088785</v>
      </c>
      <c r="AN82" s="19">
        <f t="shared" si="112"/>
        <v>4.5560596241088783E-2</v>
      </c>
    </row>
    <row r="83" spans="1:40" x14ac:dyDescent="0.2">
      <c r="A83" s="2" t="s">
        <v>16</v>
      </c>
      <c r="C83" s="3">
        <v>60</v>
      </c>
      <c r="D83" s="3">
        <v>66</v>
      </c>
      <c r="E83" s="3">
        <v>74</v>
      </c>
      <c r="F83" s="3">
        <v>74</v>
      </c>
      <c r="G83" s="3">
        <v>74</v>
      </c>
      <c r="H83" s="3">
        <v>74</v>
      </c>
      <c r="I83" s="3">
        <v>74</v>
      </c>
      <c r="J83" s="3">
        <v>74</v>
      </c>
      <c r="K83" s="3">
        <v>74</v>
      </c>
      <c r="L83" s="3">
        <v>74</v>
      </c>
      <c r="M83" s="3">
        <v>74</v>
      </c>
      <c r="N83" s="3">
        <v>74</v>
      </c>
      <c r="O83" s="12">
        <v>74</v>
      </c>
      <c r="P83" s="12">
        <v>74</v>
      </c>
      <c r="Q83" s="3">
        <v>74</v>
      </c>
      <c r="R83" s="3">
        <v>74</v>
      </c>
      <c r="S83" s="3">
        <v>74</v>
      </c>
      <c r="T83" s="3">
        <v>74</v>
      </c>
      <c r="U83" s="3">
        <v>74</v>
      </c>
      <c r="V83" s="12">
        <v>74</v>
      </c>
      <c r="W83" s="12">
        <v>74</v>
      </c>
      <c r="X83" s="12">
        <v>74</v>
      </c>
      <c r="Y83" s="12">
        <v>74</v>
      </c>
      <c r="Z83" s="12">
        <v>74</v>
      </c>
      <c r="AA83" s="12">
        <v>74</v>
      </c>
      <c r="AC83" s="17">
        <f t="shared" si="114"/>
        <v>0</v>
      </c>
      <c r="AD83" s="46">
        <f t="shared" si="115"/>
        <v>0</v>
      </c>
      <c r="AE83" s="17">
        <f t="shared" si="65"/>
        <v>0</v>
      </c>
      <c r="AF83" s="19">
        <f t="shared" si="97"/>
        <v>0</v>
      </c>
      <c r="AG83" s="24"/>
      <c r="AH83" s="12">
        <f t="shared" si="98"/>
        <v>0</v>
      </c>
      <c r="AI83" s="19">
        <f t="shared" si="99"/>
        <v>0</v>
      </c>
      <c r="AJ83" s="19">
        <f t="shared" si="113"/>
        <v>0</v>
      </c>
      <c r="AK83" s="24"/>
      <c r="AL83" s="12">
        <f t="shared" si="100"/>
        <v>0</v>
      </c>
      <c r="AM83" s="19">
        <f t="shared" si="101"/>
        <v>0</v>
      </c>
      <c r="AN83" s="19">
        <f t="shared" si="112"/>
        <v>0</v>
      </c>
    </row>
    <row r="84" spans="1:40" x14ac:dyDescent="0.2">
      <c r="A84" s="2" t="s">
        <v>28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12">
        <v>0</v>
      </c>
      <c r="P84" s="12">
        <v>0</v>
      </c>
      <c r="Q84" s="3">
        <v>0</v>
      </c>
      <c r="R84" s="3">
        <v>0</v>
      </c>
      <c r="S84" s="3">
        <v>0</v>
      </c>
      <c r="T84" s="3">
        <v>0</v>
      </c>
      <c r="U84" s="3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C84" s="35"/>
      <c r="AD84" s="50"/>
      <c r="AE84" s="17">
        <f t="shared" si="65"/>
        <v>0</v>
      </c>
      <c r="AF84" s="31" t="e">
        <f t="shared" si="97"/>
        <v>#DIV/0!</v>
      </c>
      <c r="AG84" s="24"/>
      <c r="AH84" s="12">
        <f t="shared" si="98"/>
        <v>0</v>
      </c>
      <c r="AI84" s="31" t="e">
        <f t="shared" si="99"/>
        <v>#DIV/0!</v>
      </c>
      <c r="AJ84" s="31" t="e">
        <f t="shared" si="113"/>
        <v>#DIV/0!</v>
      </c>
      <c r="AK84" s="32"/>
      <c r="AL84" s="12">
        <f t="shared" si="100"/>
        <v>0</v>
      </c>
      <c r="AM84" s="31" t="e">
        <f t="shared" si="101"/>
        <v>#DIV/0!</v>
      </c>
      <c r="AN84" s="31" t="e">
        <f t="shared" si="112"/>
        <v>#DIV/0!</v>
      </c>
    </row>
    <row r="85" spans="1:40" x14ac:dyDescent="0.2">
      <c r="A85" s="2" t="s">
        <v>17</v>
      </c>
      <c r="C85" s="8">
        <f t="shared" ref="C85:N85" si="116">SUM(C80:C84)</f>
        <v>5524</v>
      </c>
      <c r="D85" s="8">
        <f t="shared" si="116"/>
        <v>5791</v>
      </c>
      <c r="E85" s="8">
        <f t="shared" si="116"/>
        <v>6252</v>
      </c>
      <c r="F85" s="8">
        <f t="shared" si="116"/>
        <v>6710</v>
      </c>
      <c r="G85" s="8">
        <f t="shared" si="116"/>
        <v>7616</v>
      </c>
      <c r="H85" s="8">
        <f t="shared" si="116"/>
        <v>8322</v>
      </c>
      <c r="I85" s="8">
        <f t="shared" si="116"/>
        <v>8732</v>
      </c>
      <c r="J85" s="8">
        <f t="shared" si="116"/>
        <v>9144</v>
      </c>
      <c r="K85" s="8">
        <f t="shared" si="116"/>
        <v>9575</v>
      </c>
      <c r="L85" s="8">
        <f t="shared" si="116"/>
        <v>10028</v>
      </c>
      <c r="M85" s="8">
        <f t="shared" si="116"/>
        <v>10600</v>
      </c>
      <c r="N85" s="8">
        <f t="shared" si="116"/>
        <v>11291</v>
      </c>
      <c r="O85" s="33">
        <f t="shared" ref="O85:P85" si="117">SUM(O80:O84)</f>
        <v>11572</v>
      </c>
      <c r="P85" s="33">
        <f t="shared" si="117"/>
        <v>11978</v>
      </c>
      <c r="Q85" s="8">
        <f t="shared" ref="Q85:V85" si="118">SUM(Q80:Q84)</f>
        <v>12558</v>
      </c>
      <c r="R85" s="8">
        <f t="shared" si="118"/>
        <v>12807</v>
      </c>
      <c r="S85" s="8">
        <f t="shared" si="118"/>
        <v>13550</v>
      </c>
      <c r="T85" s="8">
        <f t="shared" ref="T85:U85" si="119">SUM(T80:T84)</f>
        <v>14207</v>
      </c>
      <c r="U85" s="8">
        <f t="shared" si="119"/>
        <v>14385</v>
      </c>
      <c r="V85" s="33">
        <f t="shared" si="118"/>
        <v>14558</v>
      </c>
      <c r="W85" s="33">
        <f t="shared" ref="W85:X85" si="120">SUM(W80:W84)</f>
        <v>15216</v>
      </c>
      <c r="X85" s="33">
        <f t="shared" si="120"/>
        <v>16686</v>
      </c>
      <c r="Y85" s="33">
        <f t="shared" ref="Y85" si="121">SUM(Y80:Y84)</f>
        <v>16686</v>
      </c>
      <c r="Z85" s="33">
        <f t="shared" ref="Z85" si="122">SUM(Z80:Z84)</f>
        <v>17518</v>
      </c>
      <c r="AA85" s="33">
        <f t="shared" ref="AA85" si="123">SUM(AA80:AA84)</f>
        <v>18040</v>
      </c>
      <c r="AB85" s="28"/>
      <c r="AC85" s="17">
        <f t="shared" si="114"/>
        <v>406</v>
      </c>
      <c r="AD85" s="46">
        <f t="shared" si="115"/>
        <v>3.5084687175941931E-2</v>
      </c>
      <c r="AE85" s="72">
        <f t="shared" si="65"/>
        <v>522</v>
      </c>
      <c r="AF85" s="19">
        <f t="shared" si="97"/>
        <v>2.9797922137230277E-2</v>
      </c>
      <c r="AG85" s="24"/>
      <c r="AH85" s="33">
        <f t="shared" si="98"/>
        <v>2824</v>
      </c>
      <c r="AI85" s="19">
        <f t="shared" si="99"/>
        <v>0.18559411146161936</v>
      </c>
      <c r="AJ85" s="19">
        <f t="shared" si="113"/>
        <v>3.7118822292323869E-2</v>
      </c>
      <c r="AK85" s="24"/>
      <c r="AL85" s="33">
        <f t="shared" si="100"/>
        <v>5233</v>
      </c>
      <c r="AM85" s="19">
        <f t="shared" si="101"/>
        <v>0.40860466932146483</v>
      </c>
      <c r="AN85" s="19">
        <f t="shared" si="112"/>
        <v>4.0860466932146483E-2</v>
      </c>
    </row>
    <row r="86" spans="1:40" x14ac:dyDescent="0.2">
      <c r="A86" s="2" t="s">
        <v>19</v>
      </c>
      <c r="C86" s="3">
        <v>3214</v>
      </c>
      <c r="D86" s="3">
        <v>3332</v>
      </c>
      <c r="E86" s="3">
        <v>3466</v>
      </c>
      <c r="F86" s="3">
        <v>3606</v>
      </c>
      <c r="G86" s="3">
        <v>3786</v>
      </c>
      <c r="H86" s="3">
        <v>3968</v>
      </c>
      <c r="I86" s="3">
        <v>4206</v>
      </c>
      <c r="J86" s="3">
        <v>4448</v>
      </c>
      <c r="K86" s="3">
        <v>4704</v>
      </c>
      <c r="L86" s="3">
        <v>4976</v>
      </c>
      <c r="M86" s="3">
        <v>5264</v>
      </c>
      <c r="N86" s="3">
        <v>5528</v>
      </c>
      <c r="O86" s="12">
        <v>5666</v>
      </c>
      <c r="P86" s="12">
        <v>5806</v>
      </c>
      <c r="Q86" s="3">
        <v>6066</v>
      </c>
      <c r="R86" s="3">
        <v>6278</v>
      </c>
      <c r="S86" s="3">
        <v>6404</v>
      </c>
      <c r="T86" s="3">
        <v>6592</v>
      </c>
      <c r="U86" s="3">
        <v>6776</v>
      </c>
      <c r="V86" s="12">
        <v>6961</v>
      </c>
      <c r="W86" s="12">
        <v>7130</v>
      </c>
      <c r="X86" s="12">
        <v>7130</v>
      </c>
      <c r="Y86" s="12">
        <v>7130</v>
      </c>
      <c r="Z86" s="12">
        <v>7270</v>
      </c>
      <c r="AA86" s="12">
        <v>7412</v>
      </c>
      <c r="AC86" s="17">
        <f t="shared" si="114"/>
        <v>140</v>
      </c>
      <c r="AD86" s="46">
        <f t="shared" si="115"/>
        <v>2.4708789269325803E-2</v>
      </c>
      <c r="AE86" s="17">
        <f t="shared" si="65"/>
        <v>142</v>
      </c>
      <c r="AF86" s="19">
        <f t="shared" si="97"/>
        <v>1.9532324621733151E-2</v>
      </c>
      <c r="AG86" s="24"/>
      <c r="AH86" s="12">
        <f t="shared" si="98"/>
        <v>282</v>
      </c>
      <c r="AI86" s="19">
        <f t="shared" si="99"/>
        <v>3.955119214586255E-2</v>
      </c>
      <c r="AJ86" s="19">
        <f t="shared" si="113"/>
        <v>7.91023842917251E-3</v>
      </c>
      <c r="AK86" s="24"/>
      <c r="AL86" s="12">
        <f t="shared" si="100"/>
        <v>1134</v>
      </c>
      <c r="AM86" s="19">
        <f t="shared" si="101"/>
        <v>0.18063077413188913</v>
      </c>
      <c r="AN86" s="19">
        <f t="shared" si="112"/>
        <v>1.8063077413188914E-2</v>
      </c>
    </row>
    <row r="87" spans="1:40" x14ac:dyDescent="0.2">
      <c r="A87" s="2" t="s">
        <v>18</v>
      </c>
      <c r="C87" s="3">
        <v>2408</v>
      </c>
      <c r="D87" s="3">
        <v>2460</v>
      </c>
      <c r="E87" s="3">
        <v>2532</v>
      </c>
      <c r="F87" s="3">
        <v>2640</v>
      </c>
      <c r="G87" s="3">
        <v>2878</v>
      </c>
      <c r="H87" s="3">
        <v>3024</v>
      </c>
      <c r="I87" s="3">
        <v>3206</v>
      </c>
      <c r="J87" s="3">
        <v>3398</v>
      </c>
      <c r="K87" s="3">
        <v>3398</v>
      </c>
      <c r="L87" s="3">
        <v>3598</v>
      </c>
      <c r="M87" s="3">
        <v>3814</v>
      </c>
      <c r="N87" s="3">
        <v>4004</v>
      </c>
      <c r="O87" s="12">
        <v>4104</v>
      </c>
      <c r="P87" s="12">
        <v>4206</v>
      </c>
      <c r="Q87" s="3">
        <v>4396</v>
      </c>
      <c r="R87" s="3">
        <v>4550</v>
      </c>
      <c r="S87" s="3">
        <v>4686</v>
      </c>
      <c r="T87" s="3">
        <v>4826</v>
      </c>
      <c r="U87" s="3">
        <v>4996</v>
      </c>
      <c r="V87" s="12">
        <v>5172</v>
      </c>
      <c r="W87" s="12">
        <v>5354</v>
      </c>
      <c r="X87" s="12">
        <v>5542</v>
      </c>
      <c r="Y87" s="12">
        <v>5000</v>
      </c>
      <c r="Z87" s="12">
        <v>5150</v>
      </c>
      <c r="AA87" s="12">
        <v>5254</v>
      </c>
      <c r="AC87" s="17">
        <f t="shared" si="114"/>
        <v>102</v>
      </c>
      <c r="AD87" s="46">
        <f t="shared" si="115"/>
        <v>2.4853801169590642E-2</v>
      </c>
      <c r="AE87" s="17">
        <f t="shared" si="65"/>
        <v>104</v>
      </c>
      <c r="AF87" s="19">
        <f t="shared" si="97"/>
        <v>2.0194174757281552E-2</v>
      </c>
      <c r="AG87" s="24"/>
      <c r="AH87" s="12">
        <f t="shared" si="98"/>
        <v>-100</v>
      </c>
      <c r="AI87" s="19">
        <f t="shared" si="99"/>
        <v>-1.867762420620097E-2</v>
      </c>
      <c r="AJ87" s="19">
        <f t="shared" si="113"/>
        <v>-3.7355248412401939E-3</v>
      </c>
      <c r="AK87" s="24"/>
      <c r="AL87" s="12">
        <f t="shared" si="100"/>
        <v>704</v>
      </c>
      <c r="AM87" s="19">
        <f t="shared" si="101"/>
        <v>0.15472527472527473</v>
      </c>
      <c r="AN87" s="19">
        <f t="shared" si="112"/>
        <v>1.5472527472527472E-2</v>
      </c>
    </row>
    <row r="88" spans="1:40" x14ac:dyDescent="0.2">
      <c r="A88" s="2" t="s">
        <v>20</v>
      </c>
      <c r="C88" s="3">
        <v>30</v>
      </c>
      <c r="D88" s="3">
        <v>32</v>
      </c>
      <c r="E88" s="3">
        <v>34</v>
      </c>
      <c r="F88" s="3">
        <v>34</v>
      </c>
      <c r="G88" s="3">
        <v>40</v>
      </c>
      <c r="H88" s="3">
        <v>44</v>
      </c>
      <c r="I88" s="3">
        <v>44</v>
      </c>
      <c r="J88" s="3">
        <v>44</v>
      </c>
      <c r="K88" s="3">
        <v>44</v>
      </c>
      <c r="L88" s="3">
        <v>44</v>
      </c>
      <c r="M88" s="3">
        <v>44</v>
      </c>
      <c r="N88" s="3">
        <v>44</v>
      </c>
      <c r="O88" s="12">
        <v>44</v>
      </c>
      <c r="P88" s="12">
        <v>44</v>
      </c>
      <c r="Q88" s="3">
        <v>44</v>
      </c>
      <c r="R88" s="3">
        <v>44</v>
      </c>
      <c r="S88" s="3">
        <v>44</v>
      </c>
      <c r="T88" s="3">
        <v>44</v>
      </c>
      <c r="U88" s="3">
        <v>44</v>
      </c>
      <c r="V88" s="12">
        <v>44</v>
      </c>
      <c r="W88" s="12">
        <v>44</v>
      </c>
      <c r="X88" s="12">
        <v>44</v>
      </c>
      <c r="Y88" s="12">
        <v>44</v>
      </c>
      <c r="Z88" s="12">
        <v>44</v>
      </c>
      <c r="AA88" s="12">
        <v>44</v>
      </c>
      <c r="AC88" s="17">
        <f t="shared" si="114"/>
        <v>0</v>
      </c>
      <c r="AD88" s="46">
        <f t="shared" si="115"/>
        <v>0</v>
      </c>
      <c r="AE88" s="17">
        <f t="shared" si="65"/>
        <v>0</v>
      </c>
      <c r="AF88" s="19">
        <f t="shared" si="97"/>
        <v>0</v>
      </c>
      <c r="AG88" s="24"/>
      <c r="AH88" s="12">
        <f t="shared" si="98"/>
        <v>0</v>
      </c>
      <c r="AI88" s="19">
        <f t="shared" si="99"/>
        <v>0</v>
      </c>
      <c r="AJ88" s="19">
        <f t="shared" si="113"/>
        <v>0</v>
      </c>
      <c r="AK88" s="24"/>
      <c r="AL88" s="12">
        <f t="shared" si="100"/>
        <v>0</v>
      </c>
      <c r="AM88" s="19">
        <f t="shared" si="101"/>
        <v>0</v>
      </c>
      <c r="AN88" s="19">
        <f t="shared" si="112"/>
        <v>0</v>
      </c>
    </row>
    <row r="89" spans="1:40" ht="13.5" thickBot="1" x14ac:dyDescent="0.25">
      <c r="A89" s="2" t="s">
        <v>21</v>
      </c>
      <c r="C89" s="9">
        <f>SUM(C85:C88)</f>
        <v>11176</v>
      </c>
      <c r="D89" s="9">
        <f t="shared" ref="D89:J89" si="124">SUM(D85:D88)</f>
        <v>11615</v>
      </c>
      <c r="E89" s="9">
        <f t="shared" si="124"/>
        <v>12284</v>
      </c>
      <c r="F89" s="9">
        <f t="shared" si="124"/>
        <v>12990</v>
      </c>
      <c r="G89" s="9">
        <f t="shared" si="124"/>
        <v>14320</v>
      </c>
      <c r="H89" s="9">
        <f t="shared" si="124"/>
        <v>15358</v>
      </c>
      <c r="I89" s="9">
        <f t="shared" si="124"/>
        <v>16188</v>
      </c>
      <c r="J89" s="9">
        <f t="shared" si="124"/>
        <v>17034</v>
      </c>
      <c r="K89" s="9">
        <f t="shared" ref="K89" si="125">SUM(K85:K88)</f>
        <v>17721</v>
      </c>
      <c r="L89" s="9">
        <f t="shared" ref="L89:N89" si="126">SUM(L85:L88)</f>
        <v>18646</v>
      </c>
      <c r="M89" s="9">
        <f t="shared" si="126"/>
        <v>19722</v>
      </c>
      <c r="N89" s="9">
        <f t="shared" si="126"/>
        <v>20867</v>
      </c>
      <c r="O89" s="42">
        <f t="shared" ref="O89:P89" si="127">SUM(O85:O88)</f>
        <v>21386</v>
      </c>
      <c r="P89" s="42">
        <f t="shared" si="127"/>
        <v>22034</v>
      </c>
      <c r="Q89" s="9">
        <f t="shared" ref="Q89:V89" si="128">SUM(Q85:Q88)</f>
        <v>23064</v>
      </c>
      <c r="R89" s="9">
        <f t="shared" si="128"/>
        <v>23679</v>
      </c>
      <c r="S89" s="9">
        <f t="shared" si="128"/>
        <v>24684</v>
      </c>
      <c r="T89" s="9">
        <f t="shared" ref="T89:U89" si="129">SUM(T85:T88)</f>
        <v>25669</v>
      </c>
      <c r="U89" s="9">
        <f t="shared" si="129"/>
        <v>26201</v>
      </c>
      <c r="V89" s="42">
        <f t="shared" si="128"/>
        <v>26735</v>
      </c>
      <c r="W89" s="42">
        <f t="shared" ref="W89:X89" si="130">SUM(W85:W88)</f>
        <v>27744</v>
      </c>
      <c r="X89" s="42">
        <f t="shared" si="130"/>
        <v>29402</v>
      </c>
      <c r="Y89" s="42">
        <f t="shared" ref="Y89" si="131">SUM(Y85:Y88)</f>
        <v>28860</v>
      </c>
      <c r="Z89" s="42">
        <f t="shared" ref="Z89" si="132">SUM(Z85:Z88)</f>
        <v>29982</v>
      </c>
      <c r="AA89" s="42">
        <f t="shared" ref="AA89" si="133">SUM(AA85:AA88)</f>
        <v>30750</v>
      </c>
      <c r="AB89" s="28"/>
      <c r="AC89" s="36">
        <f t="shared" si="114"/>
        <v>648</v>
      </c>
      <c r="AD89" s="49">
        <f t="shared" si="115"/>
        <v>3.030019639016179E-2</v>
      </c>
      <c r="AE89" s="36">
        <f>AA89-Z89</f>
        <v>768</v>
      </c>
      <c r="AF89" s="29">
        <f t="shared" si="97"/>
        <v>2.5615369221532919E-2</v>
      </c>
      <c r="AG89" s="30"/>
      <c r="AH89" s="42">
        <f>AA89-W89</f>
        <v>3006</v>
      </c>
      <c r="AI89" s="29">
        <f>AH89/W89</f>
        <v>0.1083477508650519</v>
      </c>
      <c r="AJ89" s="29">
        <f>AI89/5</f>
        <v>2.166955017301038E-2</v>
      </c>
      <c r="AK89" s="30"/>
      <c r="AL89" s="42">
        <f>AA89-R89</f>
        <v>7071</v>
      </c>
      <c r="AM89" s="29">
        <f>AL89/R89</f>
        <v>0.29861902951982772</v>
      </c>
      <c r="AN89" s="29">
        <f>AM89/10</f>
        <v>2.9861902951982773E-2</v>
      </c>
    </row>
    <row r="90" spans="1:40" ht="13.5" thickTop="1" x14ac:dyDescent="0.2">
      <c r="AD90" s="46"/>
      <c r="AF90" s="19"/>
      <c r="AG90" s="24"/>
      <c r="AH90" s="3"/>
      <c r="AI90" s="19"/>
      <c r="AJ90" s="19"/>
      <c r="AK90" s="24"/>
      <c r="AL90" s="3"/>
      <c r="AM90" s="19"/>
      <c r="AN90" s="20"/>
    </row>
    <row r="91" spans="1:40" x14ac:dyDescent="0.2">
      <c r="AD91" s="46"/>
      <c r="AF91" s="19"/>
      <c r="AG91" s="24"/>
      <c r="AH91" s="3"/>
      <c r="AI91" s="19"/>
      <c r="AJ91" s="19"/>
      <c r="AK91" s="24"/>
      <c r="AL91" s="3"/>
      <c r="AM91" s="19"/>
      <c r="AN91" s="20"/>
    </row>
    <row r="92" spans="1:40" x14ac:dyDescent="0.2">
      <c r="AD92" s="46"/>
      <c r="AF92" s="19"/>
      <c r="AG92" s="24"/>
      <c r="AH92" s="3"/>
      <c r="AI92" s="19"/>
      <c r="AJ92" s="19"/>
      <c r="AK92" s="24"/>
      <c r="AL92" s="3"/>
      <c r="AM92" s="19"/>
      <c r="AN92" s="20"/>
    </row>
    <row r="93" spans="1:40" x14ac:dyDescent="0.2">
      <c r="A93" s="13" t="s">
        <v>39</v>
      </c>
      <c r="AD93" s="46"/>
      <c r="AF93" s="19"/>
      <c r="AG93" s="24"/>
      <c r="AH93" s="3"/>
      <c r="AI93" s="19"/>
      <c r="AJ93" s="19"/>
      <c r="AK93" s="24"/>
      <c r="AL93" s="3"/>
      <c r="AM93" s="19"/>
      <c r="AN93" s="20"/>
    </row>
    <row r="94" spans="1:40" s="11" customFormat="1" x14ac:dyDescent="0.2">
      <c r="A94" s="11" t="s">
        <v>67</v>
      </c>
      <c r="C94" s="12">
        <v>240</v>
      </c>
      <c r="D94" s="12">
        <v>257</v>
      </c>
      <c r="E94" s="12">
        <v>282</v>
      </c>
      <c r="F94" s="12">
        <v>376</v>
      </c>
      <c r="G94" s="12">
        <v>418</v>
      </c>
      <c r="H94" s="12">
        <v>508</v>
      </c>
      <c r="I94" s="3">
        <v>561</v>
      </c>
      <c r="J94" s="3">
        <v>625</v>
      </c>
      <c r="K94" s="3">
        <v>718</v>
      </c>
      <c r="L94" s="3">
        <v>826</v>
      </c>
      <c r="M94" s="3">
        <v>946</v>
      </c>
      <c r="N94" s="3">
        <v>993</v>
      </c>
      <c r="O94" s="12">
        <v>1087</v>
      </c>
      <c r="P94" s="12">
        <v>1358</v>
      </c>
      <c r="Q94" s="12">
        <v>1384</v>
      </c>
      <c r="R94" s="12">
        <v>1478</v>
      </c>
      <c r="S94" s="64">
        <v>1983</v>
      </c>
      <c r="T94" s="64">
        <v>2953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25"/>
      <c r="AC94" s="17">
        <f t="shared" si="114"/>
        <v>271</v>
      </c>
      <c r="AD94" s="46">
        <f t="shared" si="115"/>
        <v>0.24931002759889603</v>
      </c>
      <c r="AE94" s="17">
        <f>AA94-Z94</f>
        <v>0</v>
      </c>
      <c r="AF94" s="19"/>
      <c r="AG94" s="24"/>
      <c r="AH94" s="12">
        <f>AA94-W94</f>
        <v>0</v>
      </c>
      <c r="AI94" s="19"/>
      <c r="AJ94" s="19">
        <f>AI94/5</f>
        <v>0</v>
      </c>
      <c r="AK94" s="24"/>
      <c r="AL94" s="12">
        <f>AA94-R94</f>
        <v>-1478</v>
      </c>
      <c r="AM94" s="19">
        <f>AL94/R94</f>
        <v>-1</v>
      </c>
      <c r="AN94" s="20">
        <f>AM94/10</f>
        <v>-0.1</v>
      </c>
    </row>
    <row r="95" spans="1:40" x14ac:dyDescent="0.2">
      <c r="A95" s="2" t="s">
        <v>68</v>
      </c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12"/>
      <c r="W95" s="12"/>
      <c r="X95" s="12"/>
      <c r="Y95" s="12"/>
      <c r="Z95" s="12"/>
      <c r="AA95" s="12"/>
      <c r="AB95" s="2"/>
      <c r="AC95" s="2"/>
      <c r="AD95" s="2"/>
      <c r="AE95" s="12"/>
      <c r="AF95" s="2"/>
      <c r="AG95" s="2"/>
      <c r="AM95" s="19"/>
    </row>
    <row r="96" spans="1:40" x14ac:dyDescent="0.2"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M96" s="73"/>
    </row>
    <row r="97" spans="1:39" x14ac:dyDescent="0.2">
      <c r="A97" s="1" t="s">
        <v>82</v>
      </c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M97" s="73"/>
    </row>
    <row r="98" spans="1:39" x14ac:dyDescent="0.2">
      <c r="A98" s="14">
        <v>44879</v>
      </c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M98" s="73"/>
    </row>
    <row r="99" spans="1:39" x14ac:dyDescent="0.2"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M99" s="73"/>
    </row>
    <row r="100" spans="1:39" x14ac:dyDescent="0.2"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M100" s="73"/>
    </row>
    <row r="101" spans="1:39" x14ac:dyDescent="0.2"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M101" s="73"/>
    </row>
    <row r="102" spans="1:39" x14ac:dyDescent="0.2"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M102" s="73"/>
    </row>
    <row r="103" spans="1:39" x14ac:dyDescent="0.2"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M103" s="73"/>
    </row>
    <row r="104" spans="1:39" x14ac:dyDescent="0.2"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M104" s="73"/>
    </row>
    <row r="105" spans="1:39" x14ac:dyDescent="0.2"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M105" s="73"/>
    </row>
    <row r="106" spans="1:39" x14ac:dyDescent="0.2"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M106" s="73"/>
    </row>
    <row r="107" spans="1:39" x14ac:dyDescent="0.2"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M107" s="74"/>
    </row>
    <row r="108" spans="1:39" x14ac:dyDescent="0.2"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M108" s="74"/>
    </row>
    <row r="109" spans="1:39" x14ac:dyDescent="0.2"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M109" s="73"/>
    </row>
    <row r="110" spans="1:39" x14ac:dyDescent="0.2"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M110" s="73"/>
    </row>
    <row r="111" spans="1:39" x14ac:dyDescent="0.2"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M111" s="19"/>
    </row>
    <row r="112" spans="1:39" x14ac:dyDescent="0.2"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10:33" x14ac:dyDescent="0.2"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10:33" x14ac:dyDescent="0.2"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10:33" x14ac:dyDescent="0.2"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10:33" x14ac:dyDescent="0.2"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10:33" x14ac:dyDescent="0.2"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10:33" x14ac:dyDescent="0.2"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10:33" x14ac:dyDescent="0.2"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10:33" x14ac:dyDescent="0.2"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10:33" x14ac:dyDescent="0.2"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10:33" x14ac:dyDescent="0.2"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10:33" x14ac:dyDescent="0.2"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10:33" x14ac:dyDescent="0.2"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10:33" x14ac:dyDescent="0.2"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10:33" x14ac:dyDescent="0.2"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10:33" x14ac:dyDescent="0.2"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10:33" x14ac:dyDescent="0.2"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10:33" x14ac:dyDescent="0.2"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10:33" x14ac:dyDescent="0.2"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10:33" x14ac:dyDescent="0.2"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10:33" x14ac:dyDescent="0.2"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10:33" x14ac:dyDescent="0.2"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10:33" x14ac:dyDescent="0.2"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10:33" x14ac:dyDescent="0.2"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10:33" x14ac:dyDescent="0.2"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10:33" x14ac:dyDescent="0.2"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10:33" x14ac:dyDescent="0.2"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10:33" x14ac:dyDescent="0.2"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10:33" x14ac:dyDescent="0.2"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10:33" x14ac:dyDescent="0.2"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10:33" x14ac:dyDescent="0.2"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10:33" x14ac:dyDescent="0.2"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10:33" x14ac:dyDescent="0.2"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10:33" x14ac:dyDescent="0.2"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10:33" x14ac:dyDescent="0.2"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10:33" x14ac:dyDescent="0.2"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10:33" x14ac:dyDescent="0.2"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10:33" x14ac:dyDescent="0.2"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10:33" x14ac:dyDescent="0.2"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10:33" x14ac:dyDescent="0.2"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10:33" x14ac:dyDescent="0.2"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10:33" x14ac:dyDescent="0.2"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10:33" x14ac:dyDescent="0.2"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10:33" x14ac:dyDescent="0.2"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10:33" x14ac:dyDescent="0.2"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10:33" x14ac:dyDescent="0.2"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10:33" x14ac:dyDescent="0.2"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10:33" x14ac:dyDescent="0.2"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10:33" x14ac:dyDescent="0.2"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10:33" x14ac:dyDescent="0.2"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10:33" x14ac:dyDescent="0.2"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10:33" x14ac:dyDescent="0.2"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10:33" x14ac:dyDescent="0.2"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10:33" x14ac:dyDescent="0.2"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10:33" x14ac:dyDescent="0.2"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10:33" x14ac:dyDescent="0.2"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10:33" x14ac:dyDescent="0.2"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10:33" x14ac:dyDescent="0.2"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10:33" x14ac:dyDescent="0.2"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10:33" x14ac:dyDescent="0.2"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10:33" x14ac:dyDescent="0.2"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10:33" x14ac:dyDescent="0.2"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10:33" x14ac:dyDescent="0.2"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10:33" x14ac:dyDescent="0.2"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10:33" x14ac:dyDescent="0.2"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10:33" x14ac:dyDescent="0.2"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10:33" x14ac:dyDescent="0.2"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10:33" x14ac:dyDescent="0.2"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10:33" x14ac:dyDescent="0.2"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10:33" x14ac:dyDescent="0.2"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10:33" x14ac:dyDescent="0.2"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10:33" x14ac:dyDescent="0.2"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10:33" x14ac:dyDescent="0.2"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10:33" x14ac:dyDescent="0.2"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10:33" x14ac:dyDescent="0.2"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10:33" x14ac:dyDescent="0.2"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10:33" x14ac:dyDescent="0.2"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10:33" x14ac:dyDescent="0.2"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10:33" x14ac:dyDescent="0.2"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10:33" x14ac:dyDescent="0.2"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10:33" x14ac:dyDescent="0.2"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10:33" x14ac:dyDescent="0.2"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10:33" x14ac:dyDescent="0.2"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10:33" x14ac:dyDescent="0.2"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10:33" x14ac:dyDescent="0.2"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10:33" x14ac:dyDescent="0.2"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10:33" x14ac:dyDescent="0.2"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10:33" x14ac:dyDescent="0.2"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10:33" x14ac:dyDescent="0.2"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10:33" x14ac:dyDescent="0.2"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10:33" x14ac:dyDescent="0.2"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10:33" x14ac:dyDescent="0.2"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10:33" x14ac:dyDescent="0.2"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10:33" x14ac:dyDescent="0.2"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10:33" x14ac:dyDescent="0.2"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10:33" x14ac:dyDescent="0.2"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10:33" x14ac:dyDescent="0.2"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10:33" x14ac:dyDescent="0.2"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10:33" x14ac:dyDescent="0.2"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10:33" x14ac:dyDescent="0.2"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10:33" x14ac:dyDescent="0.2"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10:33" x14ac:dyDescent="0.2"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10:33" x14ac:dyDescent="0.2"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10:33" x14ac:dyDescent="0.2"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10:33" x14ac:dyDescent="0.2"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10:33" x14ac:dyDescent="0.2"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10:33" x14ac:dyDescent="0.2"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10:33" x14ac:dyDescent="0.2"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10:33" x14ac:dyDescent="0.2"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10:33" x14ac:dyDescent="0.2"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10:33" x14ac:dyDescent="0.2"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10:33" x14ac:dyDescent="0.2"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10:33" x14ac:dyDescent="0.2"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10:33" x14ac:dyDescent="0.2"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10:33" x14ac:dyDescent="0.2"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10:33" x14ac:dyDescent="0.2"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10:33" x14ac:dyDescent="0.2"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10:33" x14ac:dyDescent="0.2"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10:33" x14ac:dyDescent="0.2"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10:33" x14ac:dyDescent="0.2"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10:33" x14ac:dyDescent="0.2"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10:33" x14ac:dyDescent="0.2"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10:33" x14ac:dyDescent="0.2"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10:33" x14ac:dyDescent="0.2"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10:33" x14ac:dyDescent="0.2"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10:33" x14ac:dyDescent="0.2"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10:33" x14ac:dyDescent="0.2"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10:33" x14ac:dyDescent="0.2"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10:33" x14ac:dyDescent="0.2"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10:33" x14ac:dyDescent="0.2"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10:33" x14ac:dyDescent="0.2"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10:33" x14ac:dyDescent="0.2"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10:33" x14ac:dyDescent="0.2"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10:33" x14ac:dyDescent="0.2"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10:33" x14ac:dyDescent="0.2"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10:33" x14ac:dyDescent="0.2"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10:33" x14ac:dyDescent="0.2"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10:33" x14ac:dyDescent="0.2"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10:33" x14ac:dyDescent="0.2"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10:33" x14ac:dyDescent="0.2"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10:33" x14ac:dyDescent="0.2"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10:33" x14ac:dyDescent="0.2"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10:33" x14ac:dyDescent="0.2"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10:33" x14ac:dyDescent="0.2"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10:33" x14ac:dyDescent="0.2"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10:33" x14ac:dyDescent="0.2"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10:33" x14ac:dyDescent="0.2"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10:33" x14ac:dyDescent="0.2"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10:33" x14ac:dyDescent="0.2"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10:33" x14ac:dyDescent="0.2"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10:33" x14ac:dyDescent="0.2"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10:33" x14ac:dyDescent="0.2"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10:33" x14ac:dyDescent="0.2"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10:33" x14ac:dyDescent="0.2"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10:33" x14ac:dyDescent="0.2"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10:33" x14ac:dyDescent="0.2"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10:33" x14ac:dyDescent="0.2"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10:33" x14ac:dyDescent="0.2"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10:33" x14ac:dyDescent="0.2"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10:33" x14ac:dyDescent="0.2"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10:33" x14ac:dyDescent="0.2"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10:33" x14ac:dyDescent="0.2"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10:33" x14ac:dyDescent="0.2"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10:33" x14ac:dyDescent="0.2"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10:33" x14ac:dyDescent="0.2"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10:33" x14ac:dyDescent="0.2"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10:33" x14ac:dyDescent="0.2"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10:33" x14ac:dyDescent="0.2"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10:33" x14ac:dyDescent="0.2"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10:33" x14ac:dyDescent="0.2"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10:33" x14ac:dyDescent="0.2"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10:33" x14ac:dyDescent="0.2"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10:33" x14ac:dyDescent="0.2"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10:33" x14ac:dyDescent="0.2"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10:33" x14ac:dyDescent="0.2"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10:33" x14ac:dyDescent="0.2"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10:33" x14ac:dyDescent="0.2"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10:33" x14ac:dyDescent="0.2"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10:33" x14ac:dyDescent="0.2"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10:33" x14ac:dyDescent="0.2"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10:33" x14ac:dyDescent="0.2"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10:33" x14ac:dyDescent="0.2"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10:33" x14ac:dyDescent="0.2"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10:33" x14ac:dyDescent="0.2"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10:33" x14ac:dyDescent="0.2"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10:33" x14ac:dyDescent="0.2"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10:33" x14ac:dyDescent="0.2"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10:33" x14ac:dyDescent="0.2"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10:33" x14ac:dyDescent="0.2"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10:33" x14ac:dyDescent="0.2"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10:33" x14ac:dyDescent="0.2"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10:33" x14ac:dyDescent="0.2"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10:33" x14ac:dyDescent="0.2"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10:33" x14ac:dyDescent="0.2"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10:33" x14ac:dyDescent="0.2"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10:33" x14ac:dyDescent="0.2"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10:33" x14ac:dyDescent="0.2"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10:33" x14ac:dyDescent="0.2"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10:33" x14ac:dyDescent="0.2"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10:33" x14ac:dyDescent="0.2"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10:33" x14ac:dyDescent="0.2"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10:33" x14ac:dyDescent="0.2"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10:33" x14ac:dyDescent="0.2"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10:33" x14ac:dyDescent="0.2"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10:33" x14ac:dyDescent="0.2"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10:33" x14ac:dyDescent="0.2"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10:33" x14ac:dyDescent="0.2"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10:33" x14ac:dyDescent="0.2"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10:33" x14ac:dyDescent="0.2"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10:33" x14ac:dyDescent="0.2"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10:33" x14ac:dyDescent="0.2"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10:33" x14ac:dyDescent="0.2"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10:33" x14ac:dyDescent="0.2"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10:33" x14ac:dyDescent="0.2"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10:33" x14ac:dyDescent="0.2"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10:33" x14ac:dyDescent="0.2"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10:33" x14ac:dyDescent="0.2"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10:33" x14ac:dyDescent="0.2"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10:33" x14ac:dyDescent="0.2"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10:33" x14ac:dyDescent="0.2"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10:33" x14ac:dyDescent="0.2"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10:33" x14ac:dyDescent="0.2"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10:33" x14ac:dyDescent="0.2"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10:33" x14ac:dyDescent="0.2"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10:33" x14ac:dyDescent="0.2"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10:33" x14ac:dyDescent="0.2"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10:33" x14ac:dyDescent="0.2"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10:33" x14ac:dyDescent="0.2"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10:33" x14ac:dyDescent="0.2"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10:33" x14ac:dyDescent="0.2"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10:33" x14ac:dyDescent="0.2"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10:33" x14ac:dyDescent="0.2"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10:33" x14ac:dyDescent="0.2"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10:33" x14ac:dyDescent="0.2"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10:33" x14ac:dyDescent="0.2"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10:33" x14ac:dyDescent="0.2"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10:33" x14ac:dyDescent="0.2"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10:33" x14ac:dyDescent="0.2"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10:33" x14ac:dyDescent="0.2"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10:33" x14ac:dyDescent="0.2"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10:33" x14ac:dyDescent="0.2"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10:33" x14ac:dyDescent="0.2"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10:33" x14ac:dyDescent="0.2"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10:33" x14ac:dyDescent="0.2"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10:33" x14ac:dyDescent="0.2"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10:33" x14ac:dyDescent="0.2"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10:33" x14ac:dyDescent="0.2"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10:33" x14ac:dyDescent="0.2"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10:33" x14ac:dyDescent="0.2"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10:33" x14ac:dyDescent="0.2"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10:33" x14ac:dyDescent="0.2"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10:33" x14ac:dyDescent="0.2"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10:33" x14ac:dyDescent="0.2"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10:33" x14ac:dyDescent="0.2"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10:33" x14ac:dyDescent="0.2"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10:33" x14ac:dyDescent="0.2"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10:33" x14ac:dyDescent="0.2"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10:33" x14ac:dyDescent="0.2"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10:33" x14ac:dyDescent="0.2"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10:33" x14ac:dyDescent="0.2"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10:33" x14ac:dyDescent="0.2"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10:33" x14ac:dyDescent="0.2"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10:33" x14ac:dyDescent="0.2"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10:33" x14ac:dyDescent="0.2"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10:33" x14ac:dyDescent="0.2"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10:33" x14ac:dyDescent="0.2"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10:33" x14ac:dyDescent="0.2"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10:33" x14ac:dyDescent="0.2"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10:33" x14ac:dyDescent="0.2"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10:33" x14ac:dyDescent="0.2"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10:33" x14ac:dyDescent="0.2"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10:33" x14ac:dyDescent="0.2"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10:33" x14ac:dyDescent="0.2"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10:33" x14ac:dyDescent="0.2"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10:33" x14ac:dyDescent="0.2"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10:33" x14ac:dyDescent="0.2"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10:33" x14ac:dyDescent="0.2"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10:33" x14ac:dyDescent="0.2"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10:33" x14ac:dyDescent="0.2"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10:33" x14ac:dyDescent="0.2"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10:33" x14ac:dyDescent="0.2"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10:33" x14ac:dyDescent="0.2"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</sheetData>
  <printOptions horizontalCentered="1"/>
  <pageMargins left="0.25" right="0.25" top="0.75" bottom="0.75" header="0.3" footer="0.3"/>
  <pageSetup paperSize="17" fitToHeight="0" orientation="landscape" r:id="rId1"/>
  <rowBreaks count="1" manualBreakCount="1">
    <brk id="52" max="3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W393"/>
  <sheetViews>
    <sheetView zoomScaleNormal="100" workbookViewId="0">
      <pane xSplit="1" topLeftCell="BD1" activePane="topRight" state="frozen"/>
      <selection pane="topRight"/>
    </sheetView>
  </sheetViews>
  <sheetFormatPr defaultColWidth="9.140625" defaultRowHeight="12.75" x14ac:dyDescent="0.2"/>
  <cols>
    <col min="1" max="1" width="27.7109375" style="2" bestFit="1" customWidth="1"/>
    <col min="2" max="2" width="1.140625" style="2" customWidth="1"/>
    <col min="3" max="3" width="9.140625" style="3"/>
    <col min="4" max="4" width="1.85546875" style="3" customWidth="1"/>
    <col min="5" max="5" width="8" style="65" customWidth="1"/>
    <col min="6" max="6" width="9.140625" style="3"/>
    <col min="7" max="7" width="1.85546875" style="3" customWidth="1"/>
    <col min="8" max="8" width="8" style="65" customWidth="1"/>
    <col min="9" max="9" width="9.140625" style="3"/>
    <col min="10" max="10" width="1.85546875" style="3" customWidth="1"/>
    <col min="11" max="11" width="8" style="65" customWidth="1"/>
    <col min="12" max="12" width="9.140625" style="3"/>
    <col min="13" max="13" width="1.85546875" style="3" customWidth="1"/>
    <col min="14" max="14" width="8" style="65" customWidth="1"/>
    <col min="15" max="15" width="9.140625" style="3"/>
    <col min="16" max="16" width="1.85546875" style="3" customWidth="1"/>
    <col min="17" max="17" width="8" style="65" customWidth="1"/>
    <col min="18" max="18" width="9.140625" style="3"/>
    <col min="19" max="19" width="1.85546875" style="3" customWidth="1"/>
    <col min="20" max="20" width="8" style="65" customWidth="1"/>
    <col min="21" max="21" width="9.140625" style="3"/>
    <col min="22" max="22" width="1.85546875" style="3" customWidth="1"/>
    <col min="23" max="23" width="8" style="65" customWidth="1"/>
    <col min="24" max="24" width="9.140625" style="3"/>
    <col min="25" max="25" width="1.85546875" style="3" customWidth="1"/>
    <col min="26" max="26" width="8" style="65" customWidth="1"/>
    <col min="27" max="27" width="9.140625" style="3"/>
    <col min="28" max="28" width="1.85546875" style="3" customWidth="1"/>
    <col min="29" max="29" width="8" style="65" customWidth="1"/>
    <col min="30" max="30" width="9.140625" style="3"/>
    <col min="31" max="31" width="1.85546875" style="3" customWidth="1"/>
    <col min="32" max="32" width="8" style="65" customWidth="1"/>
    <col min="33" max="33" width="9.140625" style="3"/>
    <col min="34" max="34" width="1.85546875" style="3" customWidth="1"/>
    <col min="35" max="35" width="8" style="65" customWidth="1"/>
    <col min="36" max="36" width="9.140625" style="3"/>
    <col min="37" max="37" width="1.85546875" style="3" customWidth="1"/>
    <col min="38" max="38" width="8" style="65" customWidth="1"/>
    <col min="39" max="39" width="9.140625" style="3"/>
    <col min="40" max="40" width="1.85546875" style="3" customWidth="1"/>
    <col min="41" max="41" width="8" style="65" customWidth="1"/>
    <col min="42" max="42" width="9.140625" style="3"/>
    <col min="43" max="43" width="1.85546875" style="3" customWidth="1"/>
    <col min="44" max="44" width="8" style="65" customWidth="1"/>
    <col min="45" max="45" width="9.140625" style="3"/>
    <col min="46" max="46" width="1.85546875" style="3" customWidth="1"/>
    <col min="47" max="47" width="8" style="65" customWidth="1"/>
    <col min="48" max="48" width="9.140625" style="3"/>
    <col min="49" max="49" width="1.85546875" style="3" customWidth="1"/>
    <col min="50" max="50" width="8" style="65" customWidth="1"/>
    <col min="51" max="51" width="9.140625" style="3"/>
    <col min="52" max="52" width="2.140625" style="3" customWidth="1"/>
    <col min="53" max="53" width="8" style="65" customWidth="1"/>
    <col min="54" max="54" width="9.140625" style="3"/>
    <col min="55" max="55" width="2.5703125" style="3" customWidth="1"/>
    <col min="56" max="56" width="8" style="65" customWidth="1"/>
    <col min="57" max="57" width="9.140625" style="3"/>
    <col min="58" max="58" width="2.5703125" style="3" customWidth="1"/>
    <col min="59" max="59" width="8" style="65" customWidth="1"/>
    <col min="60" max="60" width="9.140625" style="3"/>
    <col min="61" max="61" width="2.5703125" style="3" customWidth="1"/>
    <col min="62" max="62" width="8" style="65" customWidth="1"/>
    <col min="63" max="63" width="9.140625" style="3"/>
    <col min="64" max="64" width="2.5703125" style="3" customWidth="1"/>
    <col min="65" max="65" width="8" style="65" customWidth="1"/>
    <col min="66" max="66" width="9.140625" style="3"/>
    <col min="67" max="67" width="2.5703125" style="3" customWidth="1"/>
    <col min="68" max="68" width="8" style="65" customWidth="1"/>
    <col min="69" max="69" width="9.140625" style="3"/>
    <col min="70" max="70" width="2.5703125" style="3" customWidth="1"/>
    <col min="71" max="71" width="8" style="65" customWidth="1"/>
    <col min="72" max="72" width="9.140625" style="3"/>
    <col min="73" max="73" width="2.5703125" style="2" customWidth="1"/>
    <col min="74" max="74" width="8" style="65" customWidth="1"/>
    <col min="75" max="75" width="9.140625" style="3" customWidth="1"/>
    <col min="76" max="16384" width="9.140625" style="2"/>
  </cols>
  <sheetData>
    <row r="1" spans="1:75" x14ac:dyDescent="0.2">
      <c r="A1" s="4" t="s">
        <v>38</v>
      </c>
    </row>
    <row r="2" spans="1:75" x14ac:dyDescent="0.2">
      <c r="A2" s="4" t="s">
        <v>45</v>
      </c>
    </row>
    <row r="3" spans="1:75" x14ac:dyDescent="0.2">
      <c r="BK3" s="60"/>
      <c r="BN3" s="60"/>
      <c r="BQ3" s="60"/>
      <c r="BT3" s="60"/>
      <c r="BW3" s="60"/>
    </row>
    <row r="4" spans="1:75" s="4" customFormat="1" x14ac:dyDescent="0.2">
      <c r="C4" s="10" t="s">
        <v>0</v>
      </c>
      <c r="D4" s="10"/>
      <c r="E4" s="66" t="s">
        <v>40</v>
      </c>
      <c r="F4" s="10" t="s">
        <v>1</v>
      </c>
      <c r="G4" s="10"/>
      <c r="H4" s="66" t="s">
        <v>40</v>
      </c>
      <c r="I4" s="10" t="s">
        <v>2</v>
      </c>
      <c r="J4" s="10"/>
      <c r="K4" s="66" t="s">
        <v>40</v>
      </c>
      <c r="L4" s="10" t="s">
        <v>3</v>
      </c>
      <c r="M4" s="10"/>
      <c r="N4" s="66" t="s">
        <v>40</v>
      </c>
      <c r="O4" s="10" t="s">
        <v>4</v>
      </c>
      <c r="P4" s="10"/>
      <c r="Q4" s="66" t="s">
        <v>40</v>
      </c>
      <c r="R4" s="10" t="s">
        <v>5</v>
      </c>
      <c r="S4" s="10"/>
      <c r="T4" s="66" t="s">
        <v>40</v>
      </c>
      <c r="U4" s="10" t="s">
        <v>6</v>
      </c>
      <c r="V4" s="10"/>
      <c r="W4" s="66" t="s">
        <v>40</v>
      </c>
      <c r="X4" s="10" t="s">
        <v>7</v>
      </c>
      <c r="Y4" s="10"/>
      <c r="Z4" s="66" t="s">
        <v>40</v>
      </c>
      <c r="AA4" s="10" t="s">
        <v>8</v>
      </c>
      <c r="AB4" s="10"/>
      <c r="AC4" s="66" t="s">
        <v>40</v>
      </c>
      <c r="AD4" s="10" t="s">
        <v>9</v>
      </c>
      <c r="AE4" s="10"/>
      <c r="AF4" s="66" t="s">
        <v>40</v>
      </c>
      <c r="AG4" s="10" t="s">
        <v>10</v>
      </c>
      <c r="AH4" s="10"/>
      <c r="AI4" s="66" t="s">
        <v>40</v>
      </c>
      <c r="AJ4" s="10" t="s">
        <v>36</v>
      </c>
      <c r="AK4" s="10"/>
      <c r="AL4" s="66" t="s">
        <v>40</v>
      </c>
      <c r="AM4" s="10" t="s">
        <v>41</v>
      </c>
      <c r="AN4" s="10"/>
      <c r="AO4" s="66" t="s">
        <v>40</v>
      </c>
      <c r="AP4" s="10" t="s">
        <v>43</v>
      </c>
      <c r="AQ4" s="10"/>
      <c r="AR4" s="66" t="s">
        <v>40</v>
      </c>
      <c r="AS4" s="10" t="s">
        <v>54</v>
      </c>
      <c r="AT4" s="10"/>
      <c r="AU4" s="66" t="s">
        <v>40</v>
      </c>
      <c r="AV4" s="10" t="s">
        <v>56</v>
      </c>
      <c r="AW4" s="10"/>
      <c r="AX4" s="66" t="s">
        <v>40</v>
      </c>
      <c r="AY4" s="10" t="s">
        <v>58</v>
      </c>
      <c r="AZ4" s="10"/>
      <c r="BA4" s="66" t="s">
        <v>40</v>
      </c>
      <c r="BB4" s="10" t="s">
        <v>60</v>
      </c>
      <c r="BC4" s="10"/>
      <c r="BD4" s="66" t="s">
        <v>40</v>
      </c>
      <c r="BE4" s="10" t="s">
        <v>63</v>
      </c>
      <c r="BF4" s="10"/>
      <c r="BG4" s="66" t="s">
        <v>40</v>
      </c>
      <c r="BH4" s="10" t="s">
        <v>69</v>
      </c>
      <c r="BI4" s="10"/>
      <c r="BJ4" s="66" t="s">
        <v>40</v>
      </c>
      <c r="BK4" s="10" t="s">
        <v>71</v>
      </c>
      <c r="BL4" s="10"/>
      <c r="BM4" s="66" t="s">
        <v>40</v>
      </c>
      <c r="BN4" s="10" t="s">
        <v>74</v>
      </c>
      <c r="BO4" s="10"/>
      <c r="BP4" s="66" t="s">
        <v>40</v>
      </c>
      <c r="BQ4" s="10" t="s">
        <v>76</v>
      </c>
      <c r="BR4" s="10"/>
      <c r="BS4" s="66" t="s">
        <v>40</v>
      </c>
      <c r="BT4" s="10" t="s">
        <v>78</v>
      </c>
      <c r="BV4" s="66" t="s">
        <v>40</v>
      </c>
      <c r="BW4" s="10" t="s">
        <v>80</v>
      </c>
    </row>
    <row r="5" spans="1:75" s="1" customFormat="1" ht="11.25" x14ac:dyDescent="0.2">
      <c r="C5" s="7" t="s">
        <v>25</v>
      </c>
      <c r="D5" s="7"/>
      <c r="E5" s="67"/>
      <c r="F5" s="7" t="s">
        <v>26</v>
      </c>
      <c r="G5" s="7"/>
      <c r="H5" s="67"/>
      <c r="I5" s="7" t="s">
        <v>27</v>
      </c>
      <c r="J5" s="7"/>
      <c r="K5" s="67"/>
      <c r="L5" s="7" t="s">
        <v>30</v>
      </c>
      <c r="M5" s="7"/>
      <c r="N5" s="67"/>
      <c r="O5" s="7" t="s">
        <v>29</v>
      </c>
      <c r="P5" s="7"/>
      <c r="Q5" s="67"/>
      <c r="R5" s="7" t="s">
        <v>31</v>
      </c>
      <c r="S5" s="7"/>
      <c r="T5" s="67"/>
      <c r="U5" s="7" t="s">
        <v>32</v>
      </c>
      <c r="V5" s="7"/>
      <c r="W5" s="67"/>
      <c r="X5" s="7" t="s">
        <v>33</v>
      </c>
      <c r="Y5" s="7"/>
      <c r="Z5" s="67"/>
      <c r="AA5" s="7" t="s">
        <v>34</v>
      </c>
      <c r="AB5" s="7"/>
      <c r="AC5" s="67"/>
      <c r="AD5" s="7" t="s">
        <v>34</v>
      </c>
      <c r="AE5" s="7"/>
      <c r="AF5" s="67"/>
      <c r="AG5" s="7" t="s">
        <v>35</v>
      </c>
      <c r="AH5" s="7"/>
      <c r="AI5" s="67"/>
      <c r="AJ5" s="7" t="s">
        <v>37</v>
      </c>
      <c r="AK5" s="7"/>
      <c r="AL5" s="67"/>
      <c r="AM5" s="7" t="s">
        <v>42</v>
      </c>
      <c r="AN5" s="7"/>
      <c r="AO5" s="67"/>
      <c r="AP5" s="59" t="s">
        <v>44</v>
      </c>
      <c r="AQ5" s="7"/>
      <c r="AR5" s="67"/>
      <c r="AS5" s="59" t="s">
        <v>44</v>
      </c>
      <c r="AT5" s="7"/>
      <c r="AU5" s="67"/>
      <c r="AV5" s="59" t="s">
        <v>44</v>
      </c>
      <c r="AW5" s="7"/>
      <c r="AX5" s="67"/>
      <c r="AY5" s="59" t="s">
        <v>44</v>
      </c>
      <c r="AZ5" s="7"/>
      <c r="BA5" s="67"/>
      <c r="BB5" s="59" t="s">
        <v>44</v>
      </c>
      <c r="BC5" s="7"/>
      <c r="BD5" s="67"/>
      <c r="BE5" s="59" t="s">
        <v>44</v>
      </c>
      <c r="BF5" s="7"/>
      <c r="BG5" s="67"/>
      <c r="BH5" s="59" t="s">
        <v>44</v>
      </c>
      <c r="BI5" s="7"/>
      <c r="BJ5" s="67"/>
      <c r="BK5" s="59" t="s">
        <v>73</v>
      </c>
      <c r="BL5" s="7"/>
      <c r="BM5" s="67"/>
      <c r="BN5" s="59" t="s">
        <v>44</v>
      </c>
      <c r="BO5" s="7"/>
      <c r="BP5" s="67"/>
      <c r="BQ5" s="59" t="s">
        <v>44</v>
      </c>
      <c r="BR5" s="7"/>
      <c r="BS5" s="67"/>
      <c r="BT5" s="59" t="s">
        <v>44</v>
      </c>
      <c r="BV5" s="67"/>
      <c r="BW5" s="59" t="s">
        <v>44</v>
      </c>
    </row>
    <row r="6" spans="1:75" s="1" customFormat="1" ht="16.5" customHeight="1" x14ac:dyDescent="0.2">
      <c r="C6" s="7"/>
      <c r="D6" s="7"/>
      <c r="E6" s="67"/>
      <c r="F6" s="7"/>
      <c r="G6" s="7"/>
      <c r="H6" s="67"/>
      <c r="I6" s="7"/>
      <c r="J6" s="7"/>
      <c r="K6" s="67"/>
      <c r="L6" s="7"/>
      <c r="M6" s="7"/>
      <c r="N6" s="67"/>
      <c r="O6" s="7"/>
      <c r="P6" s="7"/>
      <c r="Q6" s="67"/>
      <c r="R6" s="7"/>
      <c r="S6" s="7"/>
      <c r="T6" s="67"/>
      <c r="U6" s="7"/>
      <c r="V6" s="7"/>
      <c r="W6" s="67"/>
      <c r="X6" s="7"/>
      <c r="Y6" s="7"/>
      <c r="Z6" s="67"/>
      <c r="AA6" s="7"/>
      <c r="AB6" s="7"/>
      <c r="AC6" s="67"/>
      <c r="AD6" s="7"/>
      <c r="AE6" s="7"/>
      <c r="AF6" s="67"/>
      <c r="AG6" s="7"/>
      <c r="AH6" s="7"/>
      <c r="AI6" s="67"/>
      <c r="AJ6" s="7"/>
      <c r="AK6" s="7"/>
      <c r="AL6" s="67"/>
      <c r="AM6" s="7"/>
      <c r="AN6" s="7"/>
      <c r="AO6" s="67"/>
      <c r="AP6" s="7" t="s">
        <v>62</v>
      </c>
      <c r="AQ6" s="7"/>
      <c r="AR6" s="67"/>
      <c r="AS6" s="7" t="s">
        <v>55</v>
      </c>
      <c r="AT6" s="7"/>
      <c r="AU6" s="67"/>
      <c r="AV6" s="7" t="s">
        <v>57</v>
      </c>
      <c r="AW6" s="7"/>
      <c r="AX6" s="67"/>
      <c r="AY6" s="7" t="s">
        <v>59</v>
      </c>
      <c r="AZ6" s="7"/>
      <c r="BA6" s="67"/>
      <c r="BB6" s="7" t="s">
        <v>61</v>
      </c>
      <c r="BC6" s="7"/>
      <c r="BD6" s="67"/>
      <c r="BE6" s="7" t="s">
        <v>64</v>
      </c>
      <c r="BF6" s="7"/>
      <c r="BG6" s="67"/>
      <c r="BH6" s="7" t="s">
        <v>70</v>
      </c>
      <c r="BI6" s="7"/>
      <c r="BJ6" s="67"/>
      <c r="BK6" s="45" t="s">
        <v>72</v>
      </c>
      <c r="BL6" s="7"/>
      <c r="BM6" s="67"/>
      <c r="BN6" s="45" t="s">
        <v>75</v>
      </c>
      <c r="BO6" s="7"/>
      <c r="BP6" s="67"/>
      <c r="BQ6" s="45" t="s">
        <v>77</v>
      </c>
      <c r="BR6" s="7"/>
      <c r="BS6" s="67"/>
      <c r="BT6" s="45" t="s">
        <v>79</v>
      </c>
      <c r="BV6" s="67"/>
      <c r="BW6" s="45" t="s">
        <v>81</v>
      </c>
    </row>
    <row r="7" spans="1:75" x14ac:dyDescent="0.2">
      <c r="A7" s="5" t="s">
        <v>11</v>
      </c>
    </row>
    <row r="9" spans="1:75" x14ac:dyDescent="0.2">
      <c r="A9" s="6" t="s">
        <v>12</v>
      </c>
    </row>
    <row r="10" spans="1:75" x14ac:dyDescent="0.2">
      <c r="A10" s="2" t="s">
        <v>13</v>
      </c>
      <c r="C10" s="3">
        <v>2062</v>
      </c>
      <c r="E10" s="65">
        <f t="shared" ref="E10:E20" si="0">(F10/C10)-1</f>
        <v>3.8797284190106751E-2</v>
      </c>
      <c r="F10" s="3">
        <v>2142</v>
      </c>
      <c r="H10" s="65">
        <f>(I10/F10)-1</f>
        <v>3.9215686274509887E-2</v>
      </c>
      <c r="I10" s="3">
        <v>2226</v>
      </c>
      <c r="K10" s="65">
        <f>(L10/I10)-1</f>
        <v>3.908355795148255E-2</v>
      </c>
      <c r="L10" s="3">
        <v>2313</v>
      </c>
      <c r="N10" s="65">
        <f>(O10/L10)-1</f>
        <v>0.14483354950281013</v>
      </c>
      <c r="O10" s="3">
        <v>2648</v>
      </c>
      <c r="Q10" s="65">
        <f>(R10/O10)-1</f>
        <v>8.0815709969788596E-2</v>
      </c>
      <c r="R10" s="3">
        <v>2862</v>
      </c>
      <c r="T10" s="65">
        <f>(U10/R10)-1</f>
        <v>6.0097833682739354E-2</v>
      </c>
      <c r="U10" s="3">
        <v>3034</v>
      </c>
      <c r="W10" s="65">
        <f>(X10/U10)-1</f>
        <v>5.0428477257745463E-2</v>
      </c>
      <c r="X10" s="3">
        <v>3187</v>
      </c>
      <c r="Z10" s="65">
        <f>(AA10/X10)-1</f>
        <v>4.9890178851584643E-2</v>
      </c>
      <c r="AA10" s="3">
        <v>3346</v>
      </c>
      <c r="AC10" s="65">
        <f>(AD10/AA10)-1</f>
        <v>5.0209205020920411E-2</v>
      </c>
      <c r="AD10" s="3">
        <v>3514</v>
      </c>
      <c r="AF10" s="65">
        <f t="shared" ref="AF10:AF21" si="1">(AG10/AD10)-1</f>
        <v>6.4883323847467311E-2</v>
      </c>
      <c r="AG10" s="3">
        <v>3742</v>
      </c>
      <c r="AI10" s="65">
        <f>(AJ10/AG10)-1</f>
        <v>7.5093532870122992E-2</v>
      </c>
      <c r="AJ10" s="3">
        <v>4023</v>
      </c>
      <c r="AL10" s="65">
        <f>(AM10/AJ10)-1</f>
        <v>2.5105642555306895E-2</v>
      </c>
      <c r="AM10" s="3">
        <v>4124</v>
      </c>
      <c r="AO10" s="65">
        <f>(AP10/AM10)-1</f>
        <v>3.9039767216294763E-2</v>
      </c>
      <c r="AP10" s="3">
        <v>4285</v>
      </c>
      <c r="AR10" s="65">
        <f>(AS10/AP10)-1</f>
        <v>5.2508751458576475E-2</v>
      </c>
      <c r="AS10" s="3">
        <v>4510</v>
      </c>
      <c r="AU10" s="65">
        <f>(AV10/AS10)-1</f>
        <v>1.9955654101995624E-2</v>
      </c>
      <c r="AV10" s="3">
        <v>4600</v>
      </c>
      <c r="AX10" s="65">
        <f>(AY10/AV10)-1</f>
        <v>8.0000000000000071E-2</v>
      </c>
      <c r="AY10" s="3">
        <v>4968</v>
      </c>
      <c r="BA10" s="65">
        <f>(BB10/AY10)-1</f>
        <v>4.9919484702093397E-2</v>
      </c>
      <c r="BB10" s="3">
        <v>5216</v>
      </c>
      <c r="BD10" s="65">
        <f>(BE10/BB10)-1</f>
        <v>3.9877300613496924E-2</v>
      </c>
      <c r="BE10" s="3">
        <v>5424</v>
      </c>
      <c r="BG10" s="65">
        <f>(BH10/BE10)-1</f>
        <v>4.019174041297946E-2</v>
      </c>
      <c r="BH10" s="3">
        <v>5642</v>
      </c>
      <c r="BJ10" s="65">
        <f>(BK10/BH10)-1</f>
        <v>4.9982275788727382E-2</v>
      </c>
      <c r="BK10" s="12">
        <v>5924</v>
      </c>
      <c r="BM10" s="65">
        <f>(BN10/BK10)-1</f>
        <v>4.0175557056043143E-2</v>
      </c>
      <c r="BN10" s="12">
        <v>6162</v>
      </c>
      <c r="BP10" s="65">
        <f>(BQ10/BN10)-1</f>
        <v>0</v>
      </c>
      <c r="BQ10" s="12">
        <v>6162</v>
      </c>
      <c r="BS10" s="65">
        <f>(BT10/BQ10)-1</f>
        <v>4.99837715027589E-2</v>
      </c>
      <c r="BT10" s="12">
        <v>6470</v>
      </c>
      <c r="BV10" s="65">
        <f>(BW10/BT10)-1</f>
        <v>2.998454404945905E-2</v>
      </c>
      <c r="BW10" s="12">
        <v>6664</v>
      </c>
    </row>
    <row r="11" spans="1:75" x14ac:dyDescent="0.2">
      <c r="A11" s="2" t="s">
        <v>14</v>
      </c>
      <c r="C11" s="3">
        <v>637</v>
      </c>
      <c r="E11" s="65">
        <f t="shared" si="0"/>
        <v>3.4536891679748827E-2</v>
      </c>
      <c r="F11" s="3">
        <v>659</v>
      </c>
      <c r="H11" s="65">
        <f t="shared" ref="H11:H21" si="2">(I11/F11)-1</f>
        <v>3.4901365705614529E-2</v>
      </c>
      <c r="I11" s="3">
        <v>682</v>
      </c>
      <c r="K11" s="65">
        <f t="shared" ref="K11" si="3">(L11/I11)-1</f>
        <v>3.5190615835777095E-2</v>
      </c>
      <c r="L11" s="3">
        <v>706</v>
      </c>
      <c r="N11" s="65">
        <f t="shared" ref="N11" si="4">(O11/L11)-1</f>
        <v>3.6827195467422191E-2</v>
      </c>
      <c r="O11" s="3">
        <v>732</v>
      </c>
      <c r="Q11" s="65">
        <f t="shared" ref="Q11" si="5">(R11/O11)-1</f>
        <v>4.508196721311486E-2</v>
      </c>
      <c r="R11" s="3">
        <v>765</v>
      </c>
      <c r="T11" s="65">
        <f t="shared" ref="T11" si="6">(U11/R11)-1</f>
        <v>3.529411764705892E-2</v>
      </c>
      <c r="U11" s="3">
        <v>792</v>
      </c>
      <c r="W11" s="65">
        <f t="shared" ref="W11" si="7">(X11/U11)-1</f>
        <v>3.5353535353535248E-2</v>
      </c>
      <c r="X11" s="3">
        <v>820</v>
      </c>
      <c r="Z11" s="65">
        <f t="shared" ref="Z11" si="8">(AA11/X11)-1</f>
        <v>3.5365853658536617E-2</v>
      </c>
      <c r="AA11" s="3">
        <v>849</v>
      </c>
      <c r="AC11" s="65">
        <f t="shared" ref="AC11" si="9">(AD11/AA11)-1</f>
        <v>3.5335689045936425E-2</v>
      </c>
      <c r="AD11" s="3">
        <v>879</v>
      </c>
      <c r="AF11" s="65">
        <f t="shared" si="1"/>
        <v>3.5267349260523329E-2</v>
      </c>
      <c r="AG11" s="3">
        <v>910</v>
      </c>
      <c r="AI11" s="65">
        <f t="shared" ref="AI11" si="10">(AJ11/AG11)-1</f>
        <v>3.5164835164835262E-2</v>
      </c>
      <c r="AJ11" s="3">
        <v>942</v>
      </c>
      <c r="AL11" s="65">
        <f t="shared" ref="AL11:AL21" si="11">(AM11/AJ11)-1</f>
        <v>2.5477707006369421E-2</v>
      </c>
      <c r="AM11" s="3">
        <v>966</v>
      </c>
      <c r="AO11" s="65">
        <f t="shared" ref="AO11:AO21" si="12">(AP11/AM11)-1</f>
        <v>3.5196687370600444E-2</v>
      </c>
      <c r="AP11" s="3">
        <v>1000</v>
      </c>
      <c r="AR11" s="65">
        <f t="shared" ref="AR11:AR21" si="13">(AS11/AP11)-1</f>
        <v>3.0000000000000027E-2</v>
      </c>
      <c r="AS11" s="3">
        <v>1030</v>
      </c>
      <c r="AU11" s="65">
        <f t="shared" ref="AU11:AU21" si="14">(AV11/AS11)-1</f>
        <v>2.0388349514563142E-2</v>
      </c>
      <c r="AV11" s="3">
        <v>1051</v>
      </c>
      <c r="AX11" s="65">
        <f t="shared" ref="AX11:AX21" si="15">(AY11/AV11)-1</f>
        <v>-0.20076117982873454</v>
      </c>
      <c r="AY11" s="3">
        <v>840</v>
      </c>
      <c r="BA11" s="65">
        <f t="shared" ref="BA11:BA21" si="16">(BB11/AY11)-1</f>
        <v>2.9761904761904656E-2</v>
      </c>
      <c r="BB11" s="3">
        <v>865</v>
      </c>
      <c r="BD11" s="65">
        <f t="shared" ref="BD11:BD21" si="17">(BE11/BB11)-1</f>
        <v>3.0057803468208188E-2</v>
      </c>
      <c r="BE11" s="3">
        <v>891</v>
      </c>
      <c r="BG11" s="65">
        <f t="shared" ref="BG11:BG20" si="18">(BH11/BE11)-1</f>
        <v>3.0303030303030276E-2</v>
      </c>
      <c r="BH11" s="3">
        <v>918</v>
      </c>
      <c r="BJ11" s="65">
        <f t="shared" ref="BJ11:BJ20" si="19">(BK11/BH11)-1</f>
        <v>0</v>
      </c>
      <c r="BK11" s="12">
        <v>918</v>
      </c>
      <c r="BM11" s="65">
        <f t="shared" ref="BM11:BM20" si="20">(BN11/BK11)-1</f>
        <v>3.0501089324618702E-2</v>
      </c>
      <c r="BN11" s="12">
        <v>946</v>
      </c>
      <c r="BP11" s="65">
        <f t="shared" ref="BP11:BP20" si="21">(BQ11/BN11)-1</f>
        <v>0</v>
      </c>
      <c r="BQ11" s="12">
        <v>946</v>
      </c>
      <c r="BS11" s="65">
        <f>(BT11/BQ11)-1</f>
        <v>5.0739957716701811E-2</v>
      </c>
      <c r="BT11" s="12">
        <v>994</v>
      </c>
      <c r="BV11" s="65">
        <f t="shared" ref="BV11:BV15" si="22">(BW11/BT11)-1</f>
        <v>3.0181086519114775E-2</v>
      </c>
      <c r="BW11" s="12">
        <v>1024</v>
      </c>
    </row>
    <row r="12" spans="1:75" x14ac:dyDescent="0.2">
      <c r="A12" s="2" t="s">
        <v>15</v>
      </c>
      <c r="C12" s="3">
        <f>850+125</f>
        <v>975</v>
      </c>
      <c r="E12" s="65">
        <f t="shared" si="0"/>
        <v>9.1282051282051357E-2</v>
      </c>
      <c r="F12" s="3">
        <f>939+125</f>
        <v>1064</v>
      </c>
      <c r="H12" s="65">
        <f t="shared" si="2"/>
        <v>0.25751879699248126</v>
      </c>
      <c r="I12" s="3">
        <f>1188+150</f>
        <v>1338</v>
      </c>
      <c r="K12" s="65">
        <f t="shared" ref="K12" si="23">(L12/I12)-1</f>
        <v>0.20328849028400597</v>
      </c>
      <c r="L12" s="3">
        <f>1410+200</f>
        <v>1610</v>
      </c>
      <c r="N12" s="65">
        <f t="shared" ref="N12" si="24">(O12/L12)-1</f>
        <v>0.15714285714285725</v>
      </c>
      <c r="O12" s="3">
        <f>1645+218</f>
        <v>1863</v>
      </c>
      <c r="Q12" s="65">
        <f t="shared" ref="Q12" si="25">(R12/O12)-1</f>
        <v>0.1460010735373054</v>
      </c>
      <c r="R12" s="3">
        <f>1917+218</f>
        <v>2135</v>
      </c>
      <c r="T12" s="65">
        <f t="shared" ref="T12" si="26">(U12/R12)-1</f>
        <v>2.9039812646370011E-2</v>
      </c>
      <c r="U12" s="3">
        <f>1974+223</f>
        <v>2197</v>
      </c>
      <c r="W12" s="65">
        <f t="shared" ref="W12" si="27">(X12/U12)-1</f>
        <v>4.4606281292671746E-2</v>
      </c>
      <c r="X12" s="3">
        <f>2072+223</f>
        <v>2295</v>
      </c>
      <c r="Z12" s="65">
        <f t="shared" ref="Z12" si="28">(AA12/X12)-1</f>
        <v>4.5315904139433538E-2</v>
      </c>
      <c r="AA12" s="3">
        <f>2176+223</f>
        <v>2399</v>
      </c>
      <c r="AC12" s="65">
        <f t="shared" ref="AC12" si="29">(AD12/AA12)-1</f>
        <v>4.5852438516048366E-2</v>
      </c>
      <c r="AD12" s="3">
        <f>2286+223</f>
        <v>2509</v>
      </c>
      <c r="AF12" s="65">
        <f t="shared" si="1"/>
        <v>4.5037863690713387E-2</v>
      </c>
      <c r="AG12" s="3">
        <v>2622</v>
      </c>
      <c r="AI12" s="65">
        <f t="shared" ref="AI12" si="30">(AJ12/AG12)-1</f>
        <v>5.1106025934401167E-2</v>
      </c>
      <c r="AJ12" s="3">
        <v>2756</v>
      </c>
      <c r="AL12" s="65">
        <f t="shared" si="11"/>
        <v>2.503628447024675E-2</v>
      </c>
      <c r="AM12" s="3">
        <v>2825</v>
      </c>
      <c r="AO12" s="65">
        <f t="shared" si="12"/>
        <v>2.5132743362831889E-2</v>
      </c>
      <c r="AP12" s="3">
        <v>2896</v>
      </c>
      <c r="AR12" s="65">
        <f t="shared" si="13"/>
        <v>4.4889502762430977E-2</v>
      </c>
      <c r="AS12" s="3">
        <v>3026</v>
      </c>
      <c r="AU12" s="65">
        <f t="shared" si="14"/>
        <v>1.9828155981493678E-2</v>
      </c>
      <c r="AV12" s="3">
        <v>3086</v>
      </c>
      <c r="AX12" s="65">
        <f t="shared" si="15"/>
        <v>8.6195722618276127E-2</v>
      </c>
      <c r="AY12" s="3">
        <v>3352</v>
      </c>
      <c r="BA12" s="65">
        <f t="shared" si="16"/>
        <v>5.0119331742243478E-2</v>
      </c>
      <c r="BB12" s="3">
        <v>3520</v>
      </c>
      <c r="BD12" s="65">
        <f t="shared" si="17"/>
        <v>4.2613636363636465E-2</v>
      </c>
      <c r="BE12" s="3">
        <v>3670</v>
      </c>
      <c r="BG12" s="65">
        <f t="shared" si="18"/>
        <v>3.9782016348773874E-2</v>
      </c>
      <c r="BH12" s="3">
        <v>3816</v>
      </c>
      <c r="BJ12" s="65">
        <f t="shared" si="19"/>
        <v>4.4549266247379427E-2</v>
      </c>
      <c r="BK12" s="12">
        <v>3986</v>
      </c>
      <c r="BM12" s="65">
        <f t="shared" si="20"/>
        <v>4.2147516307074806E-2</v>
      </c>
      <c r="BN12" s="12">
        <v>4154</v>
      </c>
      <c r="BP12" s="65">
        <f t="shared" si="21"/>
        <v>0</v>
      </c>
      <c r="BQ12" s="12">
        <v>4154</v>
      </c>
      <c r="BS12" s="65">
        <f t="shared" ref="BS11:BS15" si="31">(BT12/BQ12)-1</f>
        <v>5.0072219547424135E-2</v>
      </c>
      <c r="BT12" s="12">
        <v>4362</v>
      </c>
      <c r="BV12" s="65">
        <f t="shared" si="22"/>
        <v>2.9802842732691515E-2</v>
      </c>
      <c r="BW12" s="12">
        <v>4492</v>
      </c>
    </row>
    <row r="13" spans="1:75" x14ac:dyDescent="0.2">
      <c r="A13" s="2" t="s">
        <v>16</v>
      </c>
      <c r="C13" s="3">
        <v>98</v>
      </c>
      <c r="E13" s="65">
        <f t="shared" si="0"/>
        <v>4.081632653061229E-2</v>
      </c>
      <c r="F13" s="3">
        <v>102</v>
      </c>
      <c r="H13" s="65">
        <f t="shared" si="2"/>
        <v>0.17647058823529416</v>
      </c>
      <c r="I13" s="3">
        <v>120</v>
      </c>
      <c r="K13" s="65">
        <f t="shared" ref="K13" si="32">(L13/I13)-1</f>
        <v>0</v>
      </c>
      <c r="L13" s="3">
        <v>120</v>
      </c>
      <c r="N13" s="65">
        <f t="shared" ref="N13" si="33">(O13/L13)-1</f>
        <v>0</v>
      </c>
      <c r="O13" s="3">
        <v>120</v>
      </c>
      <c r="Q13" s="65">
        <f t="shared" ref="Q13" si="34">(R13/O13)-1</f>
        <v>0</v>
      </c>
      <c r="R13" s="3">
        <v>120</v>
      </c>
      <c r="T13" s="65">
        <f t="shared" ref="T13" si="35">(U13/R13)-1</f>
        <v>0</v>
      </c>
      <c r="U13" s="3">
        <v>120</v>
      </c>
      <c r="W13" s="65">
        <f t="shared" ref="W13" si="36">(X13/U13)-1</f>
        <v>0</v>
      </c>
      <c r="X13" s="3">
        <v>120</v>
      </c>
      <c r="Z13" s="65">
        <f t="shared" ref="Z13" si="37">(AA13/X13)-1</f>
        <v>0</v>
      </c>
      <c r="AA13" s="3">
        <v>120</v>
      </c>
      <c r="AC13" s="65">
        <f t="shared" ref="AC13" si="38">(AD13/AA13)-1</f>
        <v>0</v>
      </c>
      <c r="AD13" s="3">
        <v>120</v>
      </c>
      <c r="AF13" s="65">
        <f t="shared" si="1"/>
        <v>0</v>
      </c>
      <c r="AG13" s="3">
        <v>120</v>
      </c>
      <c r="AI13" s="65">
        <f t="shared" ref="AI13" si="39">(AJ13/AG13)-1</f>
        <v>0</v>
      </c>
      <c r="AJ13" s="3">
        <v>120</v>
      </c>
      <c r="AL13" s="65">
        <f t="shared" si="11"/>
        <v>0</v>
      </c>
      <c r="AM13" s="3">
        <v>120</v>
      </c>
      <c r="AO13" s="65">
        <f t="shared" si="12"/>
        <v>0</v>
      </c>
      <c r="AP13" s="3">
        <v>120</v>
      </c>
      <c r="AR13" s="65">
        <f t="shared" si="13"/>
        <v>0</v>
      </c>
      <c r="AS13" s="3">
        <v>120</v>
      </c>
      <c r="AU13" s="65">
        <f t="shared" si="14"/>
        <v>0</v>
      </c>
      <c r="AV13" s="3">
        <v>120</v>
      </c>
      <c r="AX13" s="65">
        <f t="shared" si="15"/>
        <v>0</v>
      </c>
      <c r="AY13" s="3">
        <v>120</v>
      </c>
      <c r="BA13" s="65">
        <f t="shared" si="16"/>
        <v>0</v>
      </c>
      <c r="BB13" s="3">
        <v>120</v>
      </c>
      <c r="BD13" s="65">
        <f t="shared" si="17"/>
        <v>0.43333333333333335</v>
      </c>
      <c r="BE13" s="3">
        <v>172</v>
      </c>
      <c r="BG13" s="65">
        <f t="shared" si="18"/>
        <v>0</v>
      </c>
      <c r="BH13" s="3">
        <v>172</v>
      </c>
      <c r="BJ13" s="65">
        <f t="shared" si="19"/>
        <v>0</v>
      </c>
      <c r="BK13" s="12">
        <v>172</v>
      </c>
      <c r="BM13" s="65">
        <f t="shared" si="20"/>
        <v>0</v>
      </c>
      <c r="BN13" s="3">
        <v>172</v>
      </c>
      <c r="BP13" s="65">
        <f t="shared" si="21"/>
        <v>0</v>
      </c>
      <c r="BQ13" s="3">
        <v>172</v>
      </c>
      <c r="BS13" s="65">
        <f t="shared" si="31"/>
        <v>0</v>
      </c>
      <c r="BT13" s="3">
        <v>172</v>
      </c>
      <c r="BV13" s="65">
        <f t="shared" si="22"/>
        <v>0</v>
      </c>
      <c r="BW13" s="3">
        <v>172</v>
      </c>
    </row>
    <row r="14" spans="1:75" x14ac:dyDescent="0.2">
      <c r="A14" s="2" t="s">
        <v>28</v>
      </c>
      <c r="E14" s="65" t="e">
        <f t="shared" si="0"/>
        <v>#DIV/0!</v>
      </c>
      <c r="H14" s="65" t="e">
        <f t="shared" si="2"/>
        <v>#DIV/0!</v>
      </c>
      <c r="K14" s="65" t="e">
        <f t="shared" ref="K14" si="40">(L14/I14)-1</f>
        <v>#DIV/0!</v>
      </c>
      <c r="L14" s="3">
        <v>20</v>
      </c>
      <c r="N14" s="65">
        <f t="shared" ref="N14" si="41">(O14/L14)-1</f>
        <v>0</v>
      </c>
      <c r="O14" s="3">
        <v>20</v>
      </c>
      <c r="Q14" s="65">
        <f t="shared" ref="Q14" si="42">(R14/O14)-1</f>
        <v>0</v>
      </c>
      <c r="R14" s="3">
        <v>20</v>
      </c>
      <c r="T14" s="65">
        <f t="shared" ref="T14" si="43">(U14/R14)-1</f>
        <v>0</v>
      </c>
      <c r="U14" s="3">
        <v>20</v>
      </c>
      <c r="W14" s="65">
        <f t="shared" ref="W14" si="44">(X14/U14)-1</f>
        <v>0</v>
      </c>
      <c r="X14" s="3">
        <v>20</v>
      </c>
      <c r="Z14" s="65">
        <f t="shared" ref="Z14" si="45">(AA14/X14)-1</f>
        <v>0</v>
      </c>
      <c r="AA14" s="3">
        <v>20</v>
      </c>
      <c r="AC14" s="65">
        <f t="shared" ref="AC14" si="46">(AD14/AA14)-1</f>
        <v>0</v>
      </c>
      <c r="AD14" s="3">
        <v>20</v>
      </c>
      <c r="AF14" s="65">
        <f t="shared" si="1"/>
        <v>0</v>
      </c>
      <c r="AG14" s="3">
        <v>20</v>
      </c>
      <c r="AI14" s="65">
        <f t="shared" ref="AI14" si="47">(AJ14/AG14)-1</f>
        <v>0</v>
      </c>
      <c r="AJ14" s="3">
        <v>20</v>
      </c>
      <c r="AL14" s="65">
        <f t="shared" si="11"/>
        <v>0</v>
      </c>
      <c r="AM14" s="3">
        <v>20</v>
      </c>
      <c r="AO14" s="65">
        <f t="shared" si="12"/>
        <v>0</v>
      </c>
      <c r="AP14" s="3">
        <v>20</v>
      </c>
      <c r="AR14" s="65">
        <f t="shared" si="13"/>
        <v>0</v>
      </c>
      <c r="AS14" s="3">
        <v>20</v>
      </c>
      <c r="AU14" s="65">
        <f t="shared" si="14"/>
        <v>0</v>
      </c>
      <c r="AV14" s="3">
        <v>20</v>
      </c>
      <c r="AX14" s="65">
        <f t="shared" si="15"/>
        <v>0</v>
      </c>
      <c r="AY14" s="3">
        <v>20</v>
      </c>
      <c r="BA14" s="65">
        <f t="shared" si="16"/>
        <v>0</v>
      </c>
      <c r="BB14" s="3">
        <v>20</v>
      </c>
      <c r="BD14" s="65">
        <f t="shared" si="17"/>
        <v>0.39999999999999991</v>
      </c>
      <c r="BE14" s="3">
        <v>28</v>
      </c>
      <c r="BG14" s="65">
        <f t="shared" si="18"/>
        <v>0</v>
      </c>
      <c r="BH14" s="3">
        <v>28</v>
      </c>
      <c r="BJ14" s="65">
        <f t="shared" si="19"/>
        <v>0</v>
      </c>
      <c r="BK14" s="12">
        <v>28</v>
      </c>
      <c r="BM14" s="65">
        <f t="shared" si="20"/>
        <v>0</v>
      </c>
      <c r="BN14" s="3">
        <v>28</v>
      </c>
      <c r="BP14" s="65">
        <f t="shared" si="21"/>
        <v>0</v>
      </c>
      <c r="BQ14" s="3">
        <v>28</v>
      </c>
      <c r="BS14" s="65">
        <f t="shared" si="31"/>
        <v>0</v>
      </c>
      <c r="BT14" s="3">
        <v>28</v>
      </c>
      <c r="BV14" s="65">
        <f t="shared" si="22"/>
        <v>0</v>
      </c>
      <c r="BW14" s="3">
        <v>28</v>
      </c>
    </row>
    <row r="15" spans="1:75" x14ac:dyDescent="0.2">
      <c r="A15" s="2" t="s">
        <v>65</v>
      </c>
      <c r="C15" s="8">
        <f t="shared" ref="C15:AJ15" si="48">SUM(C10:C14)</f>
        <v>3772</v>
      </c>
      <c r="D15" s="15"/>
      <c r="E15" s="65">
        <f t="shared" si="0"/>
        <v>5.16967126193002E-2</v>
      </c>
      <c r="F15" s="8">
        <f t="shared" si="48"/>
        <v>3967</v>
      </c>
      <c r="G15" s="15"/>
      <c r="H15" s="65">
        <f t="shared" si="2"/>
        <v>0.10057978321149474</v>
      </c>
      <c r="I15" s="8">
        <f t="shared" si="48"/>
        <v>4366</v>
      </c>
      <c r="J15" s="15"/>
      <c r="K15" s="65">
        <f t="shared" ref="K15:K16" si="49">(L15/I15)-1</f>
        <v>9.230416857535495E-2</v>
      </c>
      <c r="L15" s="8">
        <f t="shared" si="48"/>
        <v>4769</v>
      </c>
      <c r="M15" s="15"/>
      <c r="N15" s="65">
        <f t="shared" ref="N15:N16" si="50">(O15/L15)-1</f>
        <v>0.12874816523380161</v>
      </c>
      <c r="O15" s="8">
        <f t="shared" si="48"/>
        <v>5383</v>
      </c>
      <c r="P15" s="15"/>
      <c r="Q15" s="65">
        <f t="shared" ref="Q15:Q16" si="51">(R15/O15)-1</f>
        <v>9.6414638677317477E-2</v>
      </c>
      <c r="R15" s="8">
        <f t="shared" si="48"/>
        <v>5902</v>
      </c>
      <c r="S15" s="15"/>
      <c r="T15" s="65">
        <f t="shared" ref="T15:T16" si="52">(U15/R15)-1</f>
        <v>4.4222297526262278E-2</v>
      </c>
      <c r="U15" s="8">
        <f t="shared" si="48"/>
        <v>6163</v>
      </c>
      <c r="V15" s="15"/>
      <c r="W15" s="65">
        <f t="shared" ref="W15:W16" si="53">(X15/U15)-1</f>
        <v>4.5270160636053935E-2</v>
      </c>
      <c r="X15" s="8">
        <f t="shared" si="48"/>
        <v>6442</v>
      </c>
      <c r="Y15" s="15"/>
      <c r="Z15" s="65">
        <f t="shared" ref="Z15:Z16" si="54">(AA15/X15)-1</f>
        <v>4.5327538031667114E-2</v>
      </c>
      <c r="AA15" s="8">
        <f t="shared" si="48"/>
        <v>6734</v>
      </c>
      <c r="AB15" s="15"/>
      <c r="AC15" s="65">
        <f t="shared" ref="AC15:AC16" si="55">(AD15/AA15)-1</f>
        <v>4.573804573804563E-2</v>
      </c>
      <c r="AD15" s="8">
        <f t="shared" si="48"/>
        <v>7042</v>
      </c>
      <c r="AE15" s="15"/>
      <c r="AF15" s="65">
        <f t="shared" si="1"/>
        <v>5.2825901732462377E-2</v>
      </c>
      <c r="AG15" s="8">
        <f t="shared" si="48"/>
        <v>7414</v>
      </c>
      <c r="AH15" s="15"/>
      <c r="AI15" s="65">
        <f t="shared" ref="AI15:AI16" si="56">(AJ15/AG15)-1</f>
        <v>6.0291340706770891E-2</v>
      </c>
      <c r="AJ15" s="8">
        <f t="shared" si="48"/>
        <v>7861</v>
      </c>
      <c r="AK15" s="15"/>
      <c r="AL15" s="65">
        <f t="shared" si="11"/>
        <v>2.4678794046558927E-2</v>
      </c>
      <c r="AM15" s="8">
        <f t="shared" ref="AM15" si="57">SUM(AM10:AM14)</f>
        <v>8055</v>
      </c>
      <c r="AN15" s="15"/>
      <c r="AO15" s="65">
        <f t="shared" si="12"/>
        <v>3.3022967101179468E-2</v>
      </c>
      <c r="AP15" s="8">
        <f t="shared" ref="AP15" si="58">SUM(AP10:AP14)</f>
        <v>8321</v>
      </c>
      <c r="AQ15" s="15"/>
      <c r="AR15" s="65">
        <f t="shared" si="13"/>
        <v>4.6268477346472769E-2</v>
      </c>
      <c r="AS15" s="33">
        <f t="shared" ref="AS15" si="59">SUM(AS10:AS14)</f>
        <v>8706</v>
      </c>
      <c r="AT15" s="15"/>
      <c r="AU15" s="65">
        <f t="shared" si="14"/>
        <v>1.9641626464507178E-2</v>
      </c>
      <c r="AV15" s="33">
        <f t="shared" ref="AV15" si="60">SUM(AV10:AV14)</f>
        <v>8877</v>
      </c>
      <c r="AW15" s="15"/>
      <c r="AX15" s="65">
        <f t="shared" si="15"/>
        <v>4.7651233524839576E-2</v>
      </c>
      <c r="AY15" s="33">
        <f t="shared" ref="AY15" si="61">SUM(AY10:AY14)</f>
        <v>9300</v>
      </c>
      <c r="AZ15" s="15"/>
      <c r="BA15" s="65">
        <f t="shared" si="16"/>
        <v>4.7419354838709626E-2</v>
      </c>
      <c r="BB15" s="33">
        <f t="shared" ref="BB15" si="62">SUM(BB10:BB14)</f>
        <v>9741</v>
      </c>
      <c r="BC15" s="15"/>
      <c r="BD15" s="65">
        <f t="shared" si="17"/>
        <v>4.5580535879273132E-2</v>
      </c>
      <c r="BE15" s="33">
        <f t="shared" ref="BE15" si="63">SUM(BE10:BE14)</f>
        <v>10185</v>
      </c>
      <c r="BF15" s="15"/>
      <c r="BG15" s="65">
        <f t="shared" si="18"/>
        <v>3.8389788905252908E-2</v>
      </c>
      <c r="BH15" s="33">
        <f t="shared" ref="BH15" si="64">SUM(BH10:BH14)</f>
        <v>10576</v>
      </c>
      <c r="BI15" s="15"/>
      <c r="BJ15" s="65">
        <f t="shared" si="19"/>
        <v>4.2738275340393317E-2</v>
      </c>
      <c r="BK15" s="33">
        <f t="shared" ref="BK15" si="65">SUM(BK10:BK14)</f>
        <v>11028</v>
      </c>
      <c r="BL15" s="15"/>
      <c r="BM15" s="65">
        <f t="shared" si="20"/>
        <v>3.9354370692781915E-2</v>
      </c>
      <c r="BN15" s="33">
        <f t="shared" ref="BN15" si="66">SUM(BN10:BN14)</f>
        <v>11462</v>
      </c>
      <c r="BO15" s="15"/>
      <c r="BP15" s="65">
        <f t="shared" si="21"/>
        <v>0</v>
      </c>
      <c r="BQ15" s="33">
        <f t="shared" ref="BQ15" si="67">SUM(BQ10:BQ14)</f>
        <v>11462</v>
      </c>
      <c r="BR15" s="15"/>
      <c r="BS15" s="65">
        <f t="shared" si="31"/>
        <v>4.920607223870177E-2</v>
      </c>
      <c r="BT15" s="33">
        <f t="shared" ref="BT15" si="68">SUM(BT10:BT14)</f>
        <v>12026</v>
      </c>
      <c r="BV15" s="65">
        <f>(BW15/BT15)-1</f>
        <v>2.9436221520039885E-2</v>
      </c>
      <c r="BW15" s="33">
        <v>12380</v>
      </c>
    </row>
    <row r="16" spans="1:75" x14ac:dyDescent="0.2">
      <c r="A16" s="2" t="s">
        <v>66</v>
      </c>
      <c r="E16" s="65" t="e">
        <f t="shared" ref="E16" si="69">(F16/C16)-1</f>
        <v>#DIV/0!</v>
      </c>
      <c r="H16" s="65" t="e">
        <f t="shared" ref="H16:H17" si="70">(I16/F16)-1</f>
        <v>#DIV/0!</v>
      </c>
      <c r="K16" s="65" t="e">
        <f t="shared" si="49"/>
        <v>#DIV/0!</v>
      </c>
      <c r="N16" s="65" t="e">
        <f t="shared" si="50"/>
        <v>#DIV/0!</v>
      </c>
      <c r="Q16" s="65" t="e">
        <f t="shared" si="51"/>
        <v>#DIV/0!</v>
      </c>
      <c r="T16" s="65" t="e">
        <f t="shared" si="52"/>
        <v>#DIV/0!</v>
      </c>
      <c r="W16" s="65" t="e">
        <f t="shared" si="53"/>
        <v>#DIV/0!</v>
      </c>
      <c r="Z16" s="65" t="e">
        <f t="shared" si="54"/>
        <v>#DIV/0!</v>
      </c>
      <c r="AC16" s="65" t="e">
        <f t="shared" si="55"/>
        <v>#DIV/0!</v>
      </c>
      <c r="AF16" s="65" t="e">
        <f t="shared" ref="AF16:AF17" si="71">(AG16/AD16)-1</f>
        <v>#DIV/0!</v>
      </c>
      <c r="AI16" s="65" t="e">
        <f t="shared" si="56"/>
        <v>#DIV/0!</v>
      </c>
      <c r="AL16" s="65" t="e">
        <f t="shared" ref="AL16:AL17" si="72">(AM16/AJ16)-1</f>
        <v>#DIV/0!</v>
      </c>
      <c r="AO16" s="65" t="e">
        <f t="shared" ref="AO16:AO17" si="73">(AP16/AM16)-1</f>
        <v>#DIV/0!</v>
      </c>
      <c r="AR16" s="65" t="e">
        <f t="shared" ref="AR16:AR17" si="74">(AS16/AP16)-1</f>
        <v>#DIV/0!</v>
      </c>
      <c r="AU16" s="65" t="e">
        <f t="shared" ref="AU16:AU17" si="75">(AV16/AS16)-1</f>
        <v>#DIV/0!</v>
      </c>
      <c r="AX16" s="65" t="e">
        <f t="shared" ref="AX16:AX17" si="76">(AY16/AV16)-1</f>
        <v>#DIV/0!</v>
      </c>
      <c r="BA16" s="65" t="e">
        <f t="shared" ref="BA16:BA17" si="77">(BB16/AY16)-1</f>
        <v>#DIV/0!</v>
      </c>
      <c r="BD16" s="65" t="e">
        <f t="shared" ref="BD16:BD17" si="78">(BE16/BB16)-1</f>
        <v>#DIV/0!</v>
      </c>
      <c r="BE16" s="3">
        <v>40</v>
      </c>
      <c r="BG16" s="65">
        <f t="shared" si="18"/>
        <v>0</v>
      </c>
      <c r="BH16" s="3">
        <v>40</v>
      </c>
      <c r="BJ16" s="65">
        <f t="shared" si="19"/>
        <v>0</v>
      </c>
      <c r="BK16" s="12">
        <v>40</v>
      </c>
      <c r="BM16" s="65">
        <f t="shared" si="20"/>
        <v>0</v>
      </c>
      <c r="BN16" s="12">
        <v>40</v>
      </c>
      <c r="BP16" s="65">
        <f>(BQ16/BN16)-1</f>
        <v>1</v>
      </c>
      <c r="BQ16" s="12">
        <v>80</v>
      </c>
      <c r="BS16" s="65">
        <f>(BT16/BQ16)-1</f>
        <v>-0.30000000000000004</v>
      </c>
      <c r="BT16" s="12">
        <f>16+40</f>
        <v>56</v>
      </c>
      <c r="BV16" s="65">
        <f>(BW16/BT16)-1</f>
        <v>0.4285714285714286</v>
      </c>
      <c r="BW16" s="12">
        <v>80</v>
      </c>
    </row>
    <row r="17" spans="1:75" x14ac:dyDescent="0.2">
      <c r="A17" s="2" t="s">
        <v>17</v>
      </c>
      <c r="C17" s="8">
        <f>C15+C16</f>
        <v>3772</v>
      </c>
      <c r="D17" s="15"/>
      <c r="E17" s="65">
        <f>(F17/C17)-1</f>
        <v>5.16967126193002E-2</v>
      </c>
      <c r="F17" s="8">
        <f>F15+F16</f>
        <v>3967</v>
      </c>
      <c r="G17" s="15"/>
      <c r="H17" s="65">
        <f t="shared" si="70"/>
        <v>0.10057978321149474</v>
      </c>
      <c r="I17" s="8">
        <f>I15+I16</f>
        <v>4366</v>
      </c>
      <c r="J17" s="15"/>
      <c r="K17" s="65">
        <f t="shared" ref="K17" si="79">(L17/I17)-1</f>
        <v>9.230416857535495E-2</v>
      </c>
      <c r="L17" s="8">
        <f>L15+L16</f>
        <v>4769</v>
      </c>
      <c r="M17" s="15"/>
      <c r="N17" s="65">
        <f t="shared" ref="N17" si="80">(O17/L17)-1</f>
        <v>0.12874816523380161</v>
      </c>
      <c r="O17" s="8">
        <f>O15+O16</f>
        <v>5383</v>
      </c>
      <c r="P17" s="15"/>
      <c r="Q17" s="65">
        <f t="shared" ref="Q17" si="81">(R17/O17)-1</f>
        <v>9.6414638677317477E-2</v>
      </c>
      <c r="R17" s="8">
        <f>R15+R16</f>
        <v>5902</v>
      </c>
      <c r="S17" s="15"/>
      <c r="T17" s="65">
        <f t="shared" ref="T17" si="82">(U17/R17)-1</f>
        <v>4.4222297526262278E-2</v>
      </c>
      <c r="U17" s="8">
        <f>U15+U16</f>
        <v>6163</v>
      </c>
      <c r="V17" s="15"/>
      <c r="W17" s="65">
        <f t="shared" ref="W17" si="83">(X17/U17)-1</f>
        <v>4.5270160636053935E-2</v>
      </c>
      <c r="X17" s="8">
        <f>X15+X16</f>
        <v>6442</v>
      </c>
      <c r="Y17" s="15"/>
      <c r="Z17" s="65">
        <f t="shared" ref="Z17" si="84">(AA17/X17)-1</f>
        <v>4.5327538031667114E-2</v>
      </c>
      <c r="AA17" s="8">
        <f>AA15+AA16</f>
        <v>6734</v>
      </c>
      <c r="AB17" s="15"/>
      <c r="AC17" s="65">
        <f t="shared" ref="AC17" si="85">(AD17/AA17)-1</f>
        <v>4.573804573804563E-2</v>
      </c>
      <c r="AD17" s="8">
        <f>AD15+AD16</f>
        <v>7042</v>
      </c>
      <c r="AE17" s="15"/>
      <c r="AF17" s="65">
        <f t="shared" si="71"/>
        <v>5.2825901732462377E-2</v>
      </c>
      <c r="AG17" s="8">
        <f>AG15+AG16</f>
        <v>7414</v>
      </c>
      <c r="AH17" s="15"/>
      <c r="AI17" s="65">
        <f t="shared" ref="AI17" si="86">(AJ17/AG17)-1</f>
        <v>6.0291340706770891E-2</v>
      </c>
      <c r="AJ17" s="8">
        <f>AJ15+AJ16</f>
        <v>7861</v>
      </c>
      <c r="AK17" s="15"/>
      <c r="AL17" s="65">
        <f t="shared" si="72"/>
        <v>2.4678794046558927E-2</v>
      </c>
      <c r="AM17" s="8">
        <f>AM15+AM16</f>
        <v>8055</v>
      </c>
      <c r="AN17" s="15"/>
      <c r="AO17" s="65">
        <f t="shared" si="73"/>
        <v>3.3022967101179468E-2</v>
      </c>
      <c r="AP17" s="8">
        <f>AP15+AP16</f>
        <v>8321</v>
      </c>
      <c r="AQ17" s="15"/>
      <c r="AR17" s="65">
        <f t="shared" si="74"/>
        <v>4.6268477346472769E-2</v>
      </c>
      <c r="AS17" s="8">
        <f>AS15+AS16</f>
        <v>8706</v>
      </c>
      <c r="AT17" s="15"/>
      <c r="AU17" s="65">
        <f t="shared" si="75"/>
        <v>1.9641626464507178E-2</v>
      </c>
      <c r="AV17" s="8">
        <f>AV15+AV16</f>
        <v>8877</v>
      </c>
      <c r="AW17" s="15"/>
      <c r="AX17" s="65">
        <f t="shared" si="76"/>
        <v>4.7651233524839576E-2</v>
      </c>
      <c r="AY17" s="8">
        <f>AY15+AY16</f>
        <v>9300</v>
      </c>
      <c r="AZ17" s="15"/>
      <c r="BA17" s="65">
        <f t="shared" si="77"/>
        <v>4.7419354838709626E-2</v>
      </c>
      <c r="BB17" s="8">
        <f>BB15+BB16</f>
        <v>9741</v>
      </c>
      <c r="BC17" s="15"/>
      <c r="BD17" s="65">
        <f t="shared" si="78"/>
        <v>4.9686890462991462E-2</v>
      </c>
      <c r="BE17" s="8">
        <f>BE15+BE16</f>
        <v>10225</v>
      </c>
      <c r="BF17" s="15"/>
      <c r="BG17" s="65">
        <f t="shared" si="18"/>
        <v>3.8239608801956093E-2</v>
      </c>
      <c r="BH17" s="8">
        <f>BH15+BH16</f>
        <v>10616</v>
      </c>
      <c r="BI17" s="15"/>
      <c r="BJ17" s="65">
        <f t="shared" si="19"/>
        <v>4.2577241899020457E-2</v>
      </c>
      <c r="BK17" s="33">
        <f>BK15+BK16</f>
        <v>11068</v>
      </c>
      <c r="BL17" s="15"/>
      <c r="BM17" s="65">
        <f t="shared" si="20"/>
        <v>3.9212143115287423E-2</v>
      </c>
      <c r="BN17" s="33">
        <f>BN15+BN16</f>
        <v>11502</v>
      </c>
      <c r="BO17" s="15"/>
      <c r="BP17" s="65">
        <f t="shared" si="21"/>
        <v>3.4776560598157591E-3</v>
      </c>
      <c r="BQ17" s="33">
        <f>BQ15+BQ16</f>
        <v>11542</v>
      </c>
      <c r="BR17" s="15"/>
      <c r="BS17" s="65">
        <f t="shared" ref="BS17:BS20" si="87">(BT17/BQ17)-1</f>
        <v>4.67856523999306E-2</v>
      </c>
      <c r="BT17" s="33">
        <f>BT15+BT16</f>
        <v>12082</v>
      </c>
      <c r="BV17" s="65">
        <f t="shared" ref="BV17:BV20" si="88">(BW17/BT17)-1</f>
        <v>3.1286210892236488E-2</v>
      </c>
      <c r="BW17" s="33">
        <v>12460</v>
      </c>
    </row>
    <row r="18" spans="1:75" x14ac:dyDescent="0.2">
      <c r="A18" s="2" t="s">
        <v>19</v>
      </c>
      <c r="C18" s="3">
        <v>3214</v>
      </c>
      <c r="E18" s="65">
        <f t="shared" si="0"/>
        <v>3.6714374611076517E-2</v>
      </c>
      <c r="F18" s="3">
        <v>3332</v>
      </c>
      <c r="H18" s="65">
        <f t="shared" si="2"/>
        <v>4.021608643457375E-2</v>
      </c>
      <c r="I18" s="3">
        <v>3466</v>
      </c>
      <c r="K18" s="65">
        <f t="shared" ref="K18" si="89">(L18/I18)-1</f>
        <v>4.0392383150605893E-2</v>
      </c>
      <c r="L18" s="3">
        <v>3606</v>
      </c>
      <c r="N18" s="65">
        <f t="shared" ref="N18" si="90">(O18/L18)-1</f>
        <v>4.991680532445919E-2</v>
      </c>
      <c r="O18" s="3">
        <v>3786</v>
      </c>
      <c r="Q18" s="65">
        <f t="shared" ref="Q18" si="91">(R18/O18)-1</f>
        <v>4.8071843634442724E-2</v>
      </c>
      <c r="R18" s="3">
        <v>3968</v>
      </c>
      <c r="T18" s="65">
        <f t="shared" ref="T18" si="92">(U18/R18)-1</f>
        <v>5.9979838709677491E-2</v>
      </c>
      <c r="U18" s="3">
        <v>4206</v>
      </c>
      <c r="W18" s="65">
        <f t="shared" ref="W18" si="93">(X18/U18)-1</f>
        <v>5.7536852116024662E-2</v>
      </c>
      <c r="X18" s="3">
        <v>4448</v>
      </c>
      <c r="Z18" s="65">
        <f t="shared" ref="Z18" si="94">(AA18/X18)-1</f>
        <v>5.755395683453246E-2</v>
      </c>
      <c r="AA18" s="3">
        <v>4704</v>
      </c>
      <c r="AC18" s="65">
        <f t="shared" ref="AC18" si="95">(AD18/AA18)-1</f>
        <v>5.7823129251700633E-2</v>
      </c>
      <c r="AD18" s="3">
        <v>4976</v>
      </c>
      <c r="AF18" s="65">
        <f t="shared" si="1"/>
        <v>5.7877813504823239E-2</v>
      </c>
      <c r="AG18" s="3">
        <v>5264</v>
      </c>
      <c r="AI18" s="65">
        <f t="shared" ref="AI18" si="96">(AJ18/AG18)-1</f>
        <v>5.0151975683890626E-2</v>
      </c>
      <c r="AJ18" s="3">
        <v>5528</v>
      </c>
      <c r="AL18" s="65">
        <f t="shared" si="11"/>
        <v>2.4963820549927629E-2</v>
      </c>
      <c r="AM18" s="3">
        <v>5666</v>
      </c>
      <c r="AO18" s="65">
        <f t="shared" si="12"/>
        <v>2.4708789269325848E-2</v>
      </c>
      <c r="AP18" s="3">
        <v>5806</v>
      </c>
      <c r="AR18" s="65">
        <f t="shared" si="13"/>
        <v>4.4781260764726216E-2</v>
      </c>
      <c r="AS18" s="3">
        <v>6066</v>
      </c>
      <c r="AU18" s="65">
        <f t="shared" si="14"/>
        <v>3.4948895483020159E-2</v>
      </c>
      <c r="AV18" s="3">
        <v>6278</v>
      </c>
      <c r="AX18" s="65">
        <f t="shared" si="15"/>
        <v>2.007008601465432E-2</v>
      </c>
      <c r="AY18" s="3">
        <v>6404</v>
      </c>
      <c r="BA18" s="65">
        <f t="shared" si="16"/>
        <v>2.9356652092442204E-2</v>
      </c>
      <c r="BB18" s="3">
        <v>6592</v>
      </c>
      <c r="BD18" s="65">
        <f>(BE18/BB18)-1</f>
        <v>2.7912621359223344E-2</v>
      </c>
      <c r="BE18" s="3">
        <v>6776</v>
      </c>
      <c r="BG18" s="65">
        <f>(BH18/BE18)-1</f>
        <v>2.7302243211334121E-2</v>
      </c>
      <c r="BH18" s="3">
        <v>6961</v>
      </c>
      <c r="BJ18" s="65">
        <f t="shared" si="19"/>
        <v>2.4278120959632332E-2</v>
      </c>
      <c r="BK18" s="12">
        <v>7130</v>
      </c>
      <c r="BM18" s="65">
        <f t="shared" si="20"/>
        <v>0</v>
      </c>
      <c r="BN18" s="12">
        <v>7130</v>
      </c>
      <c r="BP18" s="65">
        <f t="shared" si="21"/>
        <v>0</v>
      </c>
      <c r="BQ18" s="12">
        <v>7130</v>
      </c>
      <c r="BS18" s="65">
        <f t="shared" si="87"/>
        <v>1.9635343618513268E-2</v>
      </c>
      <c r="BT18" s="12">
        <v>7270</v>
      </c>
      <c r="BV18" s="65">
        <f t="shared" si="88"/>
        <v>1.9532324621733155E-2</v>
      </c>
      <c r="BW18" s="12">
        <v>7412</v>
      </c>
    </row>
    <row r="19" spans="1:75" x14ac:dyDescent="0.2">
      <c r="A19" s="2" t="s">
        <v>18</v>
      </c>
      <c r="C19" s="3">
        <v>2408</v>
      </c>
      <c r="E19" s="65">
        <f t="shared" si="0"/>
        <v>2.1594684385382035E-2</v>
      </c>
      <c r="F19" s="3">
        <v>2460</v>
      </c>
      <c r="H19" s="65">
        <f t="shared" si="2"/>
        <v>2.9268292682926855E-2</v>
      </c>
      <c r="I19" s="3">
        <v>2532</v>
      </c>
      <c r="K19" s="65">
        <f t="shared" ref="K19" si="97">(L19/I19)-1</f>
        <v>4.2654028436019065E-2</v>
      </c>
      <c r="L19" s="3">
        <v>2640</v>
      </c>
      <c r="N19" s="65">
        <f t="shared" ref="N19" si="98">(O19/L19)-1</f>
        <v>9.0151515151515094E-2</v>
      </c>
      <c r="O19" s="3">
        <v>2878</v>
      </c>
      <c r="Q19" s="65">
        <f t="shared" ref="Q19" si="99">(R19/O19)-1</f>
        <v>5.0729673384294571E-2</v>
      </c>
      <c r="R19" s="3">
        <v>3024</v>
      </c>
      <c r="T19" s="65">
        <f t="shared" ref="T19" si="100">(U19/R19)-1</f>
        <v>6.0185185185185119E-2</v>
      </c>
      <c r="U19" s="3">
        <v>3206</v>
      </c>
      <c r="W19" s="65">
        <f t="shared" ref="W19" si="101">(X19/U19)-1</f>
        <v>5.9887710542732453E-2</v>
      </c>
      <c r="X19" s="3">
        <v>3398</v>
      </c>
      <c r="Z19" s="65">
        <f t="shared" ref="Z19" si="102">(AA19/X19)-1</f>
        <v>0</v>
      </c>
      <c r="AA19" s="3">
        <v>3398</v>
      </c>
      <c r="AC19" s="65">
        <f t="shared" ref="AC19" si="103">(AD19/AA19)-1</f>
        <v>5.885815185403187E-2</v>
      </c>
      <c r="AD19" s="3">
        <v>3598</v>
      </c>
      <c r="AF19" s="65">
        <f t="shared" si="1"/>
        <v>6.0033351862145645E-2</v>
      </c>
      <c r="AG19" s="3">
        <v>3814</v>
      </c>
      <c r="AI19" s="65">
        <f t="shared" ref="AI19" si="104">(AJ19/AG19)-1</f>
        <v>4.9816465652857911E-2</v>
      </c>
      <c r="AJ19" s="3">
        <v>4004</v>
      </c>
      <c r="AL19" s="65">
        <f t="shared" si="11"/>
        <v>2.4975024975024906E-2</v>
      </c>
      <c r="AM19" s="3">
        <v>4104</v>
      </c>
      <c r="AO19" s="65">
        <f t="shared" si="12"/>
        <v>2.4853801169590684E-2</v>
      </c>
      <c r="AP19" s="3">
        <v>4206</v>
      </c>
      <c r="AR19" s="65">
        <f t="shared" si="13"/>
        <v>4.5173561578697008E-2</v>
      </c>
      <c r="AS19" s="3">
        <v>4396</v>
      </c>
      <c r="AU19" s="65">
        <f t="shared" si="14"/>
        <v>3.5031847133758065E-2</v>
      </c>
      <c r="AV19" s="3">
        <v>4550</v>
      </c>
      <c r="AX19" s="65">
        <f t="shared" si="15"/>
        <v>2.9890109890109873E-2</v>
      </c>
      <c r="AY19" s="3">
        <v>4686</v>
      </c>
      <c r="BA19" s="65">
        <f t="shared" si="16"/>
        <v>2.9876227059325577E-2</v>
      </c>
      <c r="BB19" s="3">
        <v>4826</v>
      </c>
      <c r="BD19" s="65">
        <f t="shared" si="17"/>
        <v>3.5225859925404057E-2</v>
      </c>
      <c r="BE19" s="3">
        <v>4996</v>
      </c>
      <c r="BG19" s="65">
        <f t="shared" si="18"/>
        <v>3.5228182546036768E-2</v>
      </c>
      <c r="BH19" s="3">
        <v>5172</v>
      </c>
      <c r="BJ19" s="65">
        <f t="shared" si="19"/>
        <v>3.5189481825212754E-2</v>
      </c>
      <c r="BK19" s="12">
        <v>5354</v>
      </c>
      <c r="BM19" s="65">
        <f t="shared" si="20"/>
        <v>3.5113933507657791E-2</v>
      </c>
      <c r="BN19" s="12">
        <v>5542</v>
      </c>
      <c r="BP19" s="65">
        <f t="shared" si="21"/>
        <v>-9.7798628653915531E-2</v>
      </c>
      <c r="BQ19" s="12">
        <v>5000</v>
      </c>
      <c r="BS19" s="65">
        <f t="shared" si="87"/>
        <v>3.0000000000000027E-2</v>
      </c>
      <c r="BT19" s="12">
        <v>5150</v>
      </c>
      <c r="BV19" s="65">
        <f t="shared" si="88"/>
        <v>2.019417475728158E-2</v>
      </c>
      <c r="BW19" s="12">
        <v>5254</v>
      </c>
    </row>
    <row r="20" spans="1:75" x14ac:dyDescent="0.2">
      <c r="A20" s="2" t="s">
        <v>20</v>
      </c>
      <c r="C20" s="3">
        <v>30</v>
      </c>
      <c r="E20" s="65">
        <f t="shared" si="0"/>
        <v>6.6666666666666652E-2</v>
      </c>
      <c r="F20" s="3">
        <v>32</v>
      </c>
      <c r="H20" s="65">
        <f t="shared" si="2"/>
        <v>6.25E-2</v>
      </c>
      <c r="I20" s="3">
        <v>34</v>
      </c>
      <c r="K20" s="65">
        <f t="shared" ref="K20" si="105">(L20/I20)-1</f>
        <v>0</v>
      </c>
      <c r="L20" s="3">
        <v>34</v>
      </c>
      <c r="N20" s="65">
        <f t="shared" ref="N20" si="106">(O20/L20)-1</f>
        <v>0.17647058823529416</v>
      </c>
      <c r="O20" s="3">
        <v>40</v>
      </c>
      <c r="Q20" s="65">
        <f t="shared" ref="Q20" si="107">(R20/O20)-1</f>
        <v>0.10000000000000009</v>
      </c>
      <c r="R20" s="3">
        <v>44</v>
      </c>
      <c r="T20" s="65">
        <f t="shared" ref="T20" si="108">(U20/R20)-1</f>
        <v>0</v>
      </c>
      <c r="U20" s="3">
        <v>44</v>
      </c>
      <c r="W20" s="65">
        <f t="shared" ref="W20" si="109">(X20/U20)-1</f>
        <v>0</v>
      </c>
      <c r="X20" s="3">
        <v>44</v>
      </c>
      <c r="Z20" s="65">
        <f t="shared" ref="Z20" si="110">(AA20/X20)-1</f>
        <v>0</v>
      </c>
      <c r="AA20" s="3">
        <v>44</v>
      </c>
      <c r="AC20" s="65">
        <f t="shared" ref="AC20" si="111">(AD20/AA20)-1</f>
        <v>0</v>
      </c>
      <c r="AD20" s="3">
        <v>44</v>
      </c>
      <c r="AF20" s="65">
        <f t="shared" si="1"/>
        <v>0</v>
      </c>
      <c r="AG20" s="3">
        <v>44</v>
      </c>
      <c r="AI20" s="65">
        <f t="shared" ref="AI20" si="112">(AJ20/AG20)-1</f>
        <v>0</v>
      </c>
      <c r="AJ20" s="3">
        <v>44</v>
      </c>
      <c r="AL20" s="65">
        <f t="shared" si="11"/>
        <v>0</v>
      </c>
      <c r="AM20" s="3">
        <v>44</v>
      </c>
      <c r="AO20" s="65">
        <f t="shared" si="12"/>
        <v>0</v>
      </c>
      <c r="AP20" s="3">
        <v>44</v>
      </c>
      <c r="AR20" s="65">
        <f t="shared" si="13"/>
        <v>0</v>
      </c>
      <c r="AS20" s="3">
        <v>44</v>
      </c>
      <c r="AU20" s="65">
        <f t="shared" si="14"/>
        <v>0</v>
      </c>
      <c r="AV20" s="3">
        <v>44</v>
      </c>
      <c r="AX20" s="65">
        <f t="shared" si="15"/>
        <v>0</v>
      </c>
      <c r="AY20" s="3">
        <v>44</v>
      </c>
      <c r="BA20" s="65">
        <f t="shared" si="16"/>
        <v>0</v>
      </c>
      <c r="BB20" s="3">
        <v>44</v>
      </c>
      <c r="BD20" s="65">
        <f t="shared" si="17"/>
        <v>0</v>
      </c>
      <c r="BE20" s="3">
        <v>44</v>
      </c>
      <c r="BG20" s="65">
        <f t="shared" si="18"/>
        <v>0</v>
      </c>
      <c r="BH20" s="3">
        <v>44</v>
      </c>
      <c r="BJ20" s="65">
        <f t="shared" si="19"/>
        <v>0</v>
      </c>
      <c r="BK20" s="12">
        <v>44</v>
      </c>
      <c r="BM20" s="65">
        <f t="shared" si="20"/>
        <v>0</v>
      </c>
      <c r="BN20" s="12">
        <v>44</v>
      </c>
      <c r="BP20" s="65">
        <f t="shared" si="21"/>
        <v>0</v>
      </c>
      <c r="BQ20" s="12">
        <v>44</v>
      </c>
      <c r="BS20" s="65">
        <f t="shared" si="87"/>
        <v>0</v>
      </c>
      <c r="BT20" s="12">
        <v>44</v>
      </c>
      <c r="BV20" s="65">
        <f t="shared" si="88"/>
        <v>0</v>
      </c>
      <c r="BW20" s="12">
        <v>44</v>
      </c>
    </row>
    <row r="21" spans="1:75" ht="13.5" thickBot="1" x14ac:dyDescent="0.25">
      <c r="A21" s="2" t="s">
        <v>21</v>
      </c>
      <c r="C21" s="9">
        <f>SUM(C17:C20)</f>
        <v>9424</v>
      </c>
      <c r="D21" s="15"/>
      <c r="E21" s="65">
        <f>(F21/C21)-1</f>
        <v>3.8943123938879554E-2</v>
      </c>
      <c r="F21" s="9">
        <f>SUM(F17:F20)</f>
        <v>9791</v>
      </c>
      <c r="G21" s="15"/>
      <c r="H21" s="65">
        <f t="shared" si="2"/>
        <v>6.1995710346236299E-2</v>
      </c>
      <c r="I21" s="9">
        <f>SUM(I17:I20)</f>
        <v>10398</v>
      </c>
      <c r="J21" s="15"/>
      <c r="K21" s="65">
        <f t="shared" ref="K21" si="113">(L21/I21)-1</f>
        <v>6.2608193883439078E-2</v>
      </c>
      <c r="L21" s="9">
        <f>SUM(L17:L20)</f>
        <v>11049</v>
      </c>
      <c r="M21" s="15"/>
      <c r="N21" s="65">
        <f t="shared" ref="N21" si="114">(O21/L21)-1</f>
        <v>9.3945153407548165E-2</v>
      </c>
      <c r="O21" s="9">
        <f>SUM(O17:O20)</f>
        <v>12087</v>
      </c>
      <c r="P21" s="15"/>
      <c r="Q21" s="65">
        <f t="shared" ref="Q21" si="115">(R21/O21)-1</f>
        <v>7.0406221560354032E-2</v>
      </c>
      <c r="R21" s="9">
        <f>SUM(R17:R20)</f>
        <v>12938</v>
      </c>
      <c r="S21" s="15"/>
      <c r="T21" s="65">
        <f t="shared" ref="T21" si="116">(U21/R21)-1</f>
        <v>5.2635646931519453E-2</v>
      </c>
      <c r="U21" s="9">
        <f>SUM(U17:U20)</f>
        <v>13619</v>
      </c>
      <c r="V21" s="15"/>
      <c r="W21" s="65">
        <f t="shared" ref="W21" si="117">(X21/U21)-1</f>
        <v>5.2353329906748014E-2</v>
      </c>
      <c r="X21" s="9">
        <f>SUM(X17:X20)</f>
        <v>14332</v>
      </c>
      <c r="Y21" s="15"/>
      <c r="Z21" s="65">
        <f t="shared" ref="Z21" si="118">(AA21/X21)-1</f>
        <v>3.8236114987440617E-2</v>
      </c>
      <c r="AA21" s="9">
        <f>SUM(AA17:AA20)</f>
        <v>14880</v>
      </c>
      <c r="AB21" s="15"/>
      <c r="AC21" s="65">
        <f t="shared" ref="AC21" si="119">(AD21/AA21)-1</f>
        <v>5.2419354838709742E-2</v>
      </c>
      <c r="AD21" s="9">
        <f>SUM(AD17:AD20)</f>
        <v>15660</v>
      </c>
      <c r="AE21" s="15"/>
      <c r="AF21" s="65">
        <f t="shared" si="1"/>
        <v>5.5938697318007602E-2</v>
      </c>
      <c r="AG21" s="9">
        <f>SUM(AG17:AG20)</f>
        <v>16536</v>
      </c>
      <c r="AH21" s="15"/>
      <c r="AI21" s="65">
        <f t="shared" ref="AI21" si="120">(AJ21/AG21)-1</f>
        <v>5.4487179487179516E-2</v>
      </c>
      <c r="AJ21" s="9">
        <f>SUM(AJ17:AJ20)</f>
        <v>17437</v>
      </c>
      <c r="AK21" s="15"/>
      <c r="AL21" s="65">
        <f t="shared" si="11"/>
        <v>2.4774903939897897E-2</v>
      </c>
      <c r="AM21" s="9">
        <f>SUM(AM17:AM20)</f>
        <v>17869</v>
      </c>
      <c r="AN21" s="15"/>
      <c r="AO21" s="65">
        <f t="shared" si="12"/>
        <v>2.8429123062286621E-2</v>
      </c>
      <c r="AP21" s="9">
        <f>SUM(AP17:AP20)</f>
        <v>18377</v>
      </c>
      <c r="AQ21" s="15"/>
      <c r="AR21" s="65">
        <f t="shared" si="13"/>
        <v>4.5437231321760807E-2</v>
      </c>
      <c r="AS21" s="9">
        <f>SUM(AS17:AS20)</f>
        <v>19212</v>
      </c>
      <c r="AT21" s="15"/>
      <c r="AU21" s="65">
        <f t="shared" si="14"/>
        <v>2.7951280449718841E-2</v>
      </c>
      <c r="AV21" s="9">
        <f>SUM(AV17:AV20)</f>
        <v>19749</v>
      </c>
      <c r="AW21" s="15"/>
      <c r="AX21" s="65">
        <f t="shared" si="15"/>
        <v>3.4685300521545503E-2</v>
      </c>
      <c r="AY21" s="9">
        <f>SUM(AY17:AY20)</f>
        <v>20434</v>
      </c>
      <c r="AZ21" s="15"/>
      <c r="BA21" s="65">
        <f t="shared" si="16"/>
        <v>3.7633356171087318E-2</v>
      </c>
      <c r="BB21" s="9">
        <f>SUM(BB17:BB20)</f>
        <v>21203</v>
      </c>
      <c r="BC21" s="15"/>
      <c r="BD21" s="65">
        <f t="shared" si="17"/>
        <v>3.9522709050606064E-2</v>
      </c>
      <c r="BE21" s="9">
        <f>SUM(BE17:BE20)</f>
        <v>22041</v>
      </c>
      <c r="BF21" s="15"/>
      <c r="BG21" s="65">
        <f>(BH21/BE21)-1</f>
        <v>3.4118234199900233E-2</v>
      </c>
      <c r="BH21" s="9">
        <f>SUM(BH17:BH20)</f>
        <v>22793</v>
      </c>
      <c r="BI21" s="15"/>
      <c r="BJ21" s="65">
        <f>(BK21/BH21)-1</f>
        <v>3.5230114508840504E-2</v>
      </c>
      <c r="BK21" s="42">
        <f t="shared" ref="BK21" si="121">SUM(BK17:BK20)</f>
        <v>23596</v>
      </c>
      <c r="BL21" s="15"/>
      <c r="BM21" s="65">
        <f>(BN21/BK21)-1</f>
        <v>2.6360400067808154E-2</v>
      </c>
      <c r="BN21" s="42">
        <f t="shared" ref="BN21" si="122">SUM(BN17:BN20)</f>
        <v>24218</v>
      </c>
      <c r="BO21" s="15"/>
      <c r="BP21" s="65">
        <f>(BQ21/BN21)-1</f>
        <v>-2.0728383846725595E-2</v>
      </c>
      <c r="BQ21" s="42">
        <f t="shared" ref="BQ21" si="123">SUM(BQ17:BQ20)</f>
        <v>23716</v>
      </c>
      <c r="BR21" s="15"/>
      <c r="BS21" s="65">
        <f>(BT21/BQ21)-1</f>
        <v>3.4997470062405167E-2</v>
      </c>
      <c r="BT21" s="42">
        <f>SUM(BT17:BT20)</f>
        <v>24546</v>
      </c>
      <c r="BV21" s="65">
        <f>(BW21/BT21)-1</f>
        <v>2.5421657296504474E-2</v>
      </c>
      <c r="BW21" s="42">
        <v>25170</v>
      </c>
    </row>
    <row r="22" spans="1:75" ht="13.5" thickTop="1" x14ac:dyDescent="0.2">
      <c r="BK22" s="12"/>
      <c r="BN22" s="12"/>
      <c r="BQ22" s="12"/>
      <c r="BT22" s="12"/>
      <c r="BW22" s="12"/>
    </row>
    <row r="23" spans="1:75" x14ac:dyDescent="0.2">
      <c r="A23" s="6" t="s">
        <v>22</v>
      </c>
      <c r="BK23" s="12"/>
      <c r="BN23" s="12"/>
      <c r="BQ23" s="12"/>
      <c r="BT23" s="12"/>
      <c r="BW23" s="12"/>
    </row>
    <row r="24" spans="1:75" x14ac:dyDescent="0.2">
      <c r="A24" s="2" t="s">
        <v>13</v>
      </c>
      <c r="C24" s="3">
        <v>6674</v>
      </c>
      <c r="E24" s="65">
        <f t="shared" ref="E24:E35" si="124">(F24/C24)-1</f>
        <v>3.8957147138148018E-2</v>
      </c>
      <c r="F24" s="3">
        <v>6934</v>
      </c>
      <c r="H24" s="65">
        <f t="shared" ref="H24:H35" si="125">(I24/F24)-1</f>
        <v>3.8938563599653975E-2</v>
      </c>
      <c r="I24" s="3">
        <v>7204</v>
      </c>
      <c r="K24" s="65">
        <f t="shared" ref="K24" si="126">(L24/I24)-1</f>
        <v>3.9006107717934446E-2</v>
      </c>
      <c r="L24" s="3">
        <v>7485</v>
      </c>
      <c r="N24" s="65">
        <f t="shared" ref="N24" si="127">(O24/L24)-1</f>
        <v>0.14495657982631927</v>
      </c>
      <c r="O24" s="3">
        <v>8570</v>
      </c>
      <c r="Q24" s="65">
        <f t="shared" ref="Q24" si="128">(R24/O24)-1</f>
        <v>8.098016336056002E-2</v>
      </c>
      <c r="R24" s="3">
        <v>9264</v>
      </c>
      <c r="T24" s="65">
        <f t="shared" ref="T24" si="129">(U24/R24)-1</f>
        <v>6.0017271157167595E-2</v>
      </c>
      <c r="U24" s="3">
        <v>9820</v>
      </c>
      <c r="W24" s="65">
        <f t="shared" ref="W24" si="130">(X24/U24)-1</f>
        <v>5.0407331975560021E-2</v>
      </c>
      <c r="X24" s="3">
        <v>10315</v>
      </c>
      <c r="Z24" s="65">
        <f t="shared" ref="Z24" si="131">(AA24/X24)-1</f>
        <v>5.0024236548715573E-2</v>
      </c>
      <c r="AA24" s="3">
        <v>10831</v>
      </c>
      <c r="AC24" s="65">
        <f t="shared" ref="AC24" si="132">(AD24/AA24)-1</f>
        <v>5.0041547410211384E-2</v>
      </c>
      <c r="AD24" s="3">
        <v>11373</v>
      </c>
      <c r="AF24" s="65">
        <f t="shared" ref="AF24:AF35" si="133">(AG24/AD24)-1</f>
        <v>6.4978457750813234E-2</v>
      </c>
      <c r="AG24" s="3">
        <v>12112</v>
      </c>
      <c r="AI24" s="65">
        <f t="shared" ref="AI24" si="134">(AJ24/AG24)-1</f>
        <v>7.4966974900924743E-2</v>
      </c>
      <c r="AJ24" s="3">
        <v>13020</v>
      </c>
      <c r="AL24" s="65">
        <f t="shared" ref="AL24:AL35" si="135">(AM24/AJ24)-1</f>
        <v>2.5038402457757236E-2</v>
      </c>
      <c r="AM24" s="3">
        <v>13346</v>
      </c>
      <c r="AO24" s="65">
        <f t="shared" ref="AO24:AO35" si="136">(AP24/AM24)-1</f>
        <v>3.8962985164094022E-2</v>
      </c>
      <c r="AP24" s="3">
        <v>13866</v>
      </c>
      <c r="AR24" s="65">
        <f t="shared" ref="AR24:AR35" si="137">(AS24/AP24)-1</f>
        <v>5.2502524159815378E-2</v>
      </c>
      <c r="AS24" s="3">
        <v>14594</v>
      </c>
      <c r="AU24" s="65">
        <f t="shared" ref="AU24:AU35" si="138">(AV24/AS24)-1</f>
        <v>2.0008222557215349E-2</v>
      </c>
      <c r="AV24" s="3">
        <v>14886</v>
      </c>
      <c r="AX24" s="65">
        <f t="shared" ref="AX24:AX35" si="139">(AY24/AV24)-1</f>
        <v>8.0075238479107913E-2</v>
      </c>
      <c r="AY24" s="3">
        <v>16078</v>
      </c>
      <c r="BA24" s="65">
        <f t="shared" ref="BA24:BA35" si="140">(BB24/AY24)-1</f>
        <v>5.000621967906449E-2</v>
      </c>
      <c r="BB24" s="3">
        <v>16882</v>
      </c>
      <c r="BD24" s="65">
        <f t="shared" ref="BD24:BD35" si="141">(BE24/BB24)-1</f>
        <v>0</v>
      </c>
      <c r="BE24" s="3">
        <v>16882</v>
      </c>
      <c r="BG24" s="65">
        <f t="shared" ref="BG24:BG35" si="142">(BH24/BE24)-1</f>
        <v>0</v>
      </c>
      <c r="BH24" s="3">
        <v>16882</v>
      </c>
      <c r="BJ24" s="65">
        <f>(BK24/BH24)-1</f>
        <v>4.9994076531216791E-2</v>
      </c>
      <c r="BK24" s="12">
        <v>17726</v>
      </c>
      <c r="BM24" s="65">
        <f>(BN24/BK24)-1</f>
        <v>4.0054157734401352E-2</v>
      </c>
      <c r="BN24" s="12">
        <v>18436</v>
      </c>
      <c r="BP24" s="65">
        <f>(BQ24/BN24)-1</f>
        <v>0</v>
      </c>
      <c r="BQ24" s="12">
        <v>18436</v>
      </c>
      <c r="BS24" s="65">
        <f>(BT24/BQ24)-1</f>
        <v>5.0010848340203973E-2</v>
      </c>
      <c r="BT24" s="12">
        <v>19358</v>
      </c>
      <c r="BV24" s="65">
        <f>(BW24/BT24)-1</f>
        <v>3.006508936873642E-2</v>
      </c>
      <c r="BW24" s="12">
        <v>19940</v>
      </c>
    </row>
    <row r="25" spans="1:75" x14ac:dyDescent="0.2">
      <c r="A25" s="2" t="s">
        <v>14</v>
      </c>
      <c r="C25" s="3">
        <v>1565</v>
      </c>
      <c r="E25" s="65">
        <f t="shared" si="124"/>
        <v>3.514376996805102E-2</v>
      </c>
      <c r="F25" s="3">
        <v>1620</v>
      </c>
      <c r="H25" s="65">
        <f t="shared" si="125"/>
        <v>3.5185185185185208E-2</v>
      </c>
      <c r="I25" s="3">
        <v>1677</v>
      </c>
      <c r="K25" s="65">
        <f t="shared" ref="K25" si="143">(L25/I25)-1</f>
        <v>3.5181872391174762E-2</v>
      </c>
      <c r="L25" s="3">
        <v>1736</v>
      </c>
      <c r="N25" s="65">
        <f t="shared" ref="N25" si="144">(O25/L25)-1</f>
        <v>3.5714285714285809E-2</v>
      </c>
      <c r="O25" s="3">
        <v>1798</v>
      </c>
      <c r="Q25" s="65">
        <f t="shared" ref="Q25" si="145">(R25/O25)-1</f>
        <v>4.5050055617352536E-2</v>
      </c>
      <c r="R25" s="3">
        <v>1879</v>
      </c>
      <c r="T25" s="65">
        <f t="shared" ref="T25" si="146">(U25/R25)-1</f>
        <v>3.5125066524747117E-2</v>
      </c>
      <c r="U25" s="3">
        <v>1945</v>
      </c>
      <c r="W25" s="65">
        <f t="shared" ref="W25" si="147">(X25/U25)-1</f>
        <v>3.5475578406169772E-2</v>
      </c>
      <c r="X25" s="3">
        <v>2014</v>
      </c>
      <c r="Z25" s="65">
        <f t="shared" ref="Z25" si="148">(AA25/X25)-1</f>
        <v>3.4756703078450801E-2</v>
      </c>
      <c r="AA25" s="3">
        <v>2084</v>
      </c>
      <c r="AC25" s="65">
        <f t="shared" ref="AC25" si="149">(AD25/AA25)-1</f>
        <v>3.5028790786948205E-2</v>
      </c>
      <c r="AD25" s="3">
        <v>2157</v>
      </c>
      <c r="AF25" s="65">
        <f t="shared" si="133"/>
        <v>3.4770514603616132E-2</v>
      </c>
      <c r="AG25" s="3">
        <v>2232</v>
      </c>
      <c r="AI25" s="65">
        <f t="shared" ref="AI25" si="150">(AJ25/AG25)-1</f>
        <v>3.4946236559139754E-2</v>
      </c>
      <c r="AJ25" s="3">
        <v>2310</v>
      </c>
      <c r="AL25" s="65">
        <f t="shared" si="135"/>
        <v>2.510822510822508E-2</v>
      </c>
      <c r="AM25" s="3">
        <v>2368</v>
      </c>
      <c r="AO25" s="65">
        <f t="shared" si="136"/>
        <v>3.5050675675675658E-2</v>
      </c>
      <c r="AP25" s="3">
        <v>2451</v>
      </c>
      <c r="AR25" s="65">
        <f t="shared" si="137"/>
        <v>0</v>
      </c>
      <c r="AS25" s="3">
        <v>2451</v>
      </c>
      <c r="AU25" s="65">
        <f t="shared" si="138"/>
        <v>1.9991840065279431E-2</v>
      </c>
      <c r="AV25" s="3">
        <v>2500</v>
      </c>
      <c r="AX25" s="65">
        <f t="shared" si="139"/>
        <v>-0.19999999999999996</v>
      </c>
      <c r="AY25" s="3">
        <v>2000</v>
      </c>
      <c r="BA25" s="65">
        <f t="shared" si="140"/>
        <v>3.0000000000000027E-2</v>
      </c>
      <c r="BB25" s="3">
        <v>2060</v>
      </c>
      <c r="BD25" s="65">
        <f t="shared" si="141"/>
        <v>3.0097087378640808E-2</v>
      </c>
      <c r="BE25" s="3">
        <v>2122</v>
      </c>
      <c r="BG25" s="65">
        <f t="shared" si="142"/>
        <v>3.016022620169645E-2</v>
      </c>
      <c r="BH25" s="3">
        <v>2186</v>
      </c>
      <c r="BJ25" s="65">
        <f t="shared" ref="BJ25:BJ35" si="151">(BK25/BH25)-1</f>
        <v>-5.0320219579140013E-2</v>
      </c>
      <c r="BK25" s="12">
        <v>2076</v>
      </c>
      <c r="BM25" s="65">
        <f t="shared" ref="BM25:BM35" si="152">(BN25/BK25)-1</f>
        <v>0</v>
      </c>
      <c r="BN25" s="12">
        <v>2076</v>
      </c>
      <c r="BP25" s="65">
        <f t="shared" ref="BP25:BP35" si="153">(BQ25/BN25)-1</f>
        <v>0</v>
      </c>
      <c r="BQ25" s="12">
        <v>2076</v>
      </c>
      <c r="BS25" s="65">
        <f>(BT25/BQ25)-1</f>
        <v>-0.52119460500963388</v>
      </c>
      <c r="BT25" s="12">
        <v>994</v>
      </c>
      <c r="BV25" s="65">
        <f>(BW25/BT25)-1</f>
        <v>3.0181086519114775E-2</v>
      </c>
      <c r="BW25" s="12">
        <v>1024</v>
      </c>
    </row>
    <row r="26" spans="1:75" x14ac:dyDescent="0.2">
      <c r="A26" s="2" t="s">
        <v>15</v>
      </c>
      <c r="C26" s="3">
        <f>850+125</f>
        <v>975</v>
      </c>
      <c r="E26" s="65">
        <f t="shared" si="124"/>
        <v>9.1282051282051357E-2</v>
      </c>
      <c r="F26" s="3">
        <f>939+125</f>
        <v>1064</v>
      </c>
      <c r="H26" s="65">
        <f t="shared" si="125"/>
        <v>0.25751879699248126</v>
      </c>
      <c r="I26" s="3">
        <f>1188+150</f>
        <v>1338</v>
      </c>
      <c r="K26" s="65">
        <f t="shared" ref="K26" si="154">(L26/I26)-1</f>
        <v>0.20328849028400597</v>
      </c>
      <c r="L26" s="3">
        <f>1410+200</f>
        <v>1610</v>
      </c>
      <c r="N26" s="65">
        <f t="shared" ref="N26" si="155">(O26/L26)-1</f>
        <v>0.15714285714285725</v>
      </c>
      <c r="O26" s="3">
        <f>1645+218</f>
        <v>1863</v>
      </c>
      <c r="Q26" s="65">
        <f t="shared" ref="Q26" si="156">(R26/O26)-1</f>
        <v>0.1460010735373054</v>
      </c>
      <c r="R26" s="3">
        <f>1917+218</f>
        <v>2135</v>
      </c>
      <c r="T26" s="65">
        <f t="shared" ref="T26" si="157">(U26/R26)-1</f>
        <v>2.9039812646370011E-2</v>
      </c>
      <c r="U26" s="3">
        <f>1974+223</f>
        <v>2197</v>
      </c>
      <c r="W26" s="65">
        <f t="shared" ref="W26" si="158">(X26/U26)-1</f>
        <v>4.4606281292671746E-2</v>
      </c>
      <c r="X26" s="3">
        <f>2072+223</f>
        <v>2295</v>
      </c>
      <c r="Z26" s="65">
        <f t="shared" ref="Z26" si="159">(AA26/X26)-1</f>
        <v>4.5315904139433538E-2</v>
      </c>
      <c r="AA26" s="3">
        <f>2176+223</f>
        <v>2399</v>
      </c>
      <c r="AC26" s="65">
        <f t="shared" ref="AC26" si="160">(AD26/AA26)-1</f>
        <v>4.5852438516048366E-2</v>
      </c>
      <c r="AD26" s="3">
        <f>2286+223</f>
        <v>2509</v>
      </c>
      <c r="AF26" s="65">
        <f t="shared" si="133"/>
        <v>4.5037863690713387E-2</v>
      </c>
      <c r="AG26" s="3">
        <v>2622</v>
      </c>
      <c r="AI26" s="65">
        <f t="shared" ref="AI26" si="161">(AJ26/AG26)-1</f>
        <v>5.1106025934401167E-2</v>
      </c>
      <c r="AJ26" s="3">
        <v>2756</v>
      </c>
      <c r="AL26" s="65">
        <f t="shared" si="135"/>
        <v>2.503628447024675E-2</v>
      </c>
      <c r="AM26" s="3">
        <v>2825</v>
      </c>
      <c r="AO26" s="65">
        <f t="shared" si="136"/>
        <v>2.5132743362831889E-2</v>
      </c>
      <c r="AP26" s="3">
        <v>2896</v>
      </c>
      <c r="AR26" s="65">
        <f t="shared" si="137"/>
        <v>4.4889502762430977E-2</v>
      </c>
      <c r="AS26" s="3">
        <v>3026</v>
      </c>
      <c r="AU26" s="65">
        <f t="shared" si="138"/>
        <v>1.9828155981493678E-2</v>
      </c>
      <c r="AV26" s="3">
        <v>3086</v>
      </c>
      <c r="AX26" s="65">
        <f t="shared" si="139"/>
        <v>8.6195722618276127E-2</v>
      </c>
      <c r="AY26" s="3">
        <v>3352</v>
      </c>
      <c r="BA26" s="65">
        <f t="shared" si="140"/>
        <v>5.0119331742243478E-2</v>
      </c>
      <c r="BB26" s="3">
        <v>3520</v>
      </c>
      <c r="BD26" s="65">
        <f t="shared" si="141"/>
        <v>4.2613636363636465E-2</v>
      </c>
      <c r="BE26" s="3">
        <v>3670</v>
      </c>
      <c r="BG26" s="65">
        <f t="shared" si="142"/>
        <v>3.9782016348773874E-2</v>
      </c>
      <c r="BH26" s="3">
        <v>3816</v>
      </c>
      <c r="BJ26" s="65">
        <f t="shared" si="151"/>
        <v>4.4549266247379427E-2</v>
      </c>
      <c r="BK26" s="12">
        <v>3986</v>
      </c>
      <c r="BM26" s="65">
        <f t="shared" si="152"/>
        <v>4.2147516307074806E-2</v>
      </c>
      <c r="BN26" s="12">
        <v>4154</v>
      </c>
      <c r="BP26" s="65">
        <f t="shared" si="153"/>
        <v>0</v>
      </c>
      <c r="BQ26" s="12">
        <v>4154</v>
      </c>
      <c r="BS26" s="65">
        <f t="shared" ref="BS26:BS35" si="162">(BT26/BQ26)-1</f>
        <v>5.0072219547424135E-2</v>
      </c>
      <c r="BT26" s="12">
        <v>4362</v>
      </c>
      <c r="BV26" s="65">
        <f t="shared" ref="BV26:BV35" si="163">(BW26/BT26)-1</f>
        <v>2.9802842732691515E-2</v>
      </c>
      <c r="BW26" s="12">
        <v>4492</v>
      </c>
    </row>
    <row r="27" spans="1:75" x14ac:dyDescent="0.2">
      <c r="A27" s="2" t="s">
        <v>16</v>
      </c>
      <c r="C27" s="3">
        <v>98</v>
      </c>
      <c r="E27" s="65">
        <f t="shared" si="124"/>
        <v>4.081632653061229E-2</v>
      </c>
      <c r="F27" s="3">
        <v>102</v>
      </c>
      <c r="H27" s="65">
        <f t="shared" si="125"/>
        <v>0.17647058823529416</v>
      </c>
      <c r="I27" s="3">
        <v>120</v>
      </c>
      <c r="K27" s="65">
        <f t="shared" ref="K27" si="164">(L27/I27)-1</f>
        <v>0</v>
      </c>
      <c r="L27" s="3">
        <v>120</v>
      </c>
      <c r="N27" s="65">
        <f t="shared" ref="N27" si="165">(O27/L27)-1</f>
        <v>0</v>
      </c>
      <c r="O27" s="3">
        <v>120</v>
      </c>
      <c r="Q27" s="65">
        <f t="shared" ref="Q27" si="166">(R27/O27)-1</f>
        <v>0</v>
      </c>
      <c r="R27" s="3">
        <v>120</v>
      </c>
      <c r="T27" s="65">
        <f t="shared" ref="T27" si="167">(U27/R27)-1</f>
        <v>0</v>
      </c>
      <c r="U27" s="3">
        <v>120</v>
      </c>
      <c r="W27" s="65">
        <f t="shared" ref="W27" si="168">(X27/U27)-1</f>
        <v>0</v>
      </c>
      <c r="X27" s="3">
        <v>120</v>
      </c>
      <c r="Z27" s="65">
        <f t="shared" ref="Z27" si="169">(AA27/X27)-1</f>
        <v>0</v>
      </c>
      <c r="AA27" s="3">
        <v>120</v>
      </c>
      <c r="AC27" s="65">
        <f t="shared" ref="AC27" si="170">(AD27/AA27)-1</f>
        <v>0</v>
      </c>
      <c r="AD27" s="3">
        <v>120</v>
      </c>
      <c r="AF27" s="65">
        <f t="shared" si="133"/>
        <v>0</v>
      </c>
      <c r="AG27" s="3">
        <v>120</v>
      </c>
      <c r="AI27" s="65">
        <f t="shared" ref="AI27" si="171">(AJ27/AG27)-1</f>
        <v>0</v>
      </c>
      <c r="AJ27" s="3">
        <v>120</v>
      </c>
      <c r="AL27" s="65">
        <f t="shared" si="135"/>
        <v>0</v>
      </c>
      <c r="AM27" s="3">
        <v>120</v>
      </c>
      <c r="AO27" s="65">
        <f t="shared" si="136"/>
        <v>0</v>
      </c>
      <c r="AP27" s="3">
        <v>120</v>
      </c>
      <c r="AR27" s="65">
        <f t="shared" si="137"/>
        <v>0</v>
      </c>
      <c r="AS27" s="3">
        <v>120</v>
      </c>
      <c r="AU27" s="65">
        <f t="shared" si="138"/>
        <v>0</v>
      </c>
      <c r="AV27" s="3">
        <v>120</v>
      </c>
      <c r="AX27" s="65">
        <f t="shared" si="139"/>
        <v>0</v>
      </c>
      <c r="AY27" s="3">
        <v>120</v>
      </c>
      <c r="BA27" s="65">
        <f t="shared" si="140"/>
        <v>0</v>
      </c>
      <c r="BB27" s="3">
        <v>120</v>
      </c>
      <c r="BD27" s="65">
        <f t="shared" si="141"/>
        <v>0.43333333333333335</v>
      </c>
      <c r="BE27" s="3">
        <v>172</v>
      </c>
      <c r="BG27" s="65">
        <f t="shared" si="142"/>
        <v>0</v>
      </c>
      <c r="BH27" s="3">
        <v>172</v>
      </c>
      <c r="BJ27" s="65">
        <f t="shared" si="151"/>
        <v>0</v>
      </c>
      <c r="BK27" s="12">
        <v>172</v>
      </c>
      <c r="BM27" s="65">
        <f t="shared" si="152"/>
        <v>0</v>
      </c>
      <c r="BN27" s="3">
        <v>172</v>
      </c>
      <c r="BP27" s="65">
        <f t="shared" si="153"/>
        <v>0</v>
      </c>
      <c r="BQ27" s="3">
        <v>172</v>
      </c>
      <c r="BS27" s="65">
        <f t="shared" si="162"/>
        <v>0</v>
      </c>
      <c r="BT27" s="3">
        <v>172</v>
      </c>
      <c r="BV27" s="65">
        <f t="shared" si="163"/>
        <v>0</v>
      </c>
      <c r="BW27" s="3">
        <v>172</v>
      </c>
    </row>
    <row r="28" spans="1:75" x14ac:dyDescent="0.2">
      <c r="A28" s="2" t="s">
        <v>28</v>
      </c>
      <c r="E28" s="65" t="e">
        <f t="shared" si="124"/>
        <v>#DIV/0!</v>
      </c>
      <c r="H28" s="65" t="e">
        <f t="shared" si="125"/>
        <v>#DIV/0!</v>
      </c>
      <c r="K28" s="65" t="e">
        <f t="shared" ref="K28" si="172">(L28/I28)-1</f>
        <v>#DIV/0!</v>
      </c>
      <c r="L28" s="3">
        <v>20</v>
      </c>
      <c r="N28" s="65">
        <f t="shared" ref="N28" si="173">(O28/L28)-1</f>
        <v>0</v>
      </c>
      <c r="O28" s="3">
        <v>20</v>
      </c>
      <c r="Q28" s="65">
        <f t="shared" ref="Q28" si="174">(R28/O28)-1</f>
        <v>0</v>
      </c>
      <c r="R28" s="3">
        <v>20</v>
      </c>
      <c r="T28" s="65">
        <f t="shared" ref="T28" si="175">(U28/R28)-1</f>
        <v>0</v>
      </c>
      <c r="U28" s="3">
        <v>20</v>
      </c>
      <c r="W28" s="65">
        <f t="shared" ref="W28" si="176">(X28/U28)-1</f>
        <v>0</v>
      </c>
      <c r="X28" s="3">
        <v>20</v>
      </c>
      <c r="Z28" s="65">
        <f t="shared" ref="Z28" si="177">(AA28/X28)-1</f>
        <v>0</v>
      </c>
      <c r="AA28" s="3">
        <v>20</v>
      </c>
      <c r="AC28" s="65">
        <f t="shared" ref="AC28" si="178">(AD28/AA28)-1</f>
        <v>0</v>
      </c>
      <c r="AD28" s="3">
        <v>20</v>
      </c>
      <c r="AF28" s="65">
        <f t="shared" si="133"/>
        <v>0</v>
      </c>
      <c r="AG28" s="3">
        <v>20</v>
      </c>
      <c r="AI28" s="65">
        <f t="shared" ref="AI28" si="179">(AJ28/AG28)-1</f>
        <v>0</v>
      </c>
      <c r="AJ28" s="3">
        <v>20</v>
      </c>
      <c r="AL28" s="65">
        <f t="shared" si="135"/>
        <v>0</v>
      </c>
      <c r="AM28" s="3">
        <v>20</v>
      </c>
      <c r="AO28" s="65">
        <f t="shared" si="136"/>
        <v>0</v>
      </c>
      <c r="AP28" s="3">
        <v>20</v>
      </c>
      <c r="AR28" s="65">
        <f t="shared" si="137"/>
        <v>0</v>
      </c>
      <c r="AS28" s="3">
        <v>20</v>
      </c>
      <c r="AU28" s="65">
        <f t="shared" si="138"/>
        <v>0</v>
      </c>
      <c r="AV28" s="3">
        <v>20</v>
      </c>
      <c r="AX28" s="65">
        <f t="shared" si="139"/>
        <v>0</v>
      </c>
      <c r="AY28" s="3">
        <v>20</v>
      </c>
      <c r="BA28" s="65">
        <f t="shared" si="140"/>
        <v>0</v>
      </c>
      <c r="BB28" s="3">
        <v>20</v>
      </c>
      <c r="BD28" s="65">
        <f t="shared" si="141"/>
        <v>0.39999999999999991</v>
      </c>
      <c r="BE28" s="3">
        <v>28</v>
      </c>
      <c r="BG28" s="65">
        <f t="shared" si="142"/>
        <v>0</v>
      </c>
      <c r="BH28" s="3">
        <v>28</v>
      </c>
      <c r="BJ28" s="65">
        <f t="shared" si="151"/>
        <v>0</v>
      </c>
      <c r="BK28" s="12">
        <v>28</v>
      </c>
      <c r="BM28" s="65">
        <f t="shared" si="152"/>
        <v>0</v>
      </c>
      <c r="BN28" s="3">
        <v>28</v>
      </c>
      <c r="BP28" s="65">
        <f t="shared" si="153"/>
        <v>0</v>
      </c>
      <c r="BQ28" s="3">
        <v>28</v>
      </c>
      <c r="BS28" s="65">
        <f t="shared" si="162"/>
        <v>0</v>
      </c>
      <c r="BT28" s="3">
        <v>28</v>
      </c>
      <c r="BV28" s="65">
        <f t="shared" si="163"/>
        <v>0</v>
      </c>
      <c r="BW28" s="3">
        <v>28</v>
      </c>
    </row>
    <row r="29" spans="1:75" x14ac:dyDescent="0.2">
      <c r="A29" s="2" t="s">
        <v>65</v>
      </c>
      <c r="C29" s="8">
        <f t="shared" ref="C29:AJ29" si="180">SUM(C24:C28)</f>
        <v>9312</v>
      </c>
      <c r="D29" s="15"/>
      <c r="E29" s="65">
        <f t="shared" si="124"/>
        <v>4.3814432989690788E-2</v>
      </c>
      <c r="F29" s="8">
        <f t="shared" si="180"/>
        <v>9720</v>
      </c>
      <c r="G29" s="15"/>
      <c r="H29" s="65">
        <f t="shared" si="125"/>
        <v>6.368312757201644E-2</v>
      </c>
      <c r="I29" s="8">
        <f t="shared" si="180"/>
        <v>10339</v>
      </c>
      <c r="J29" s="15"/>
      <c r="K29" s="65">
        <f t="shared" ref="K29:K30" si="181">(L29/I29)-1</f>
        <v>6.1127768643002289E-2</v>
      </c>
      <c r="L29" s="8">
        <f t="shared" si="180"/>
        <v>10971</v>
      </c>
      <c r="M29" s="15"/>
      <c r="N29" s="65">
        <f t="shared" ref="N29:N30" si="182">(O29/L29)-1</f>
        <v>0.12760915139914331</v>
      </c>
      <c r="O29" s="8">
        <f t="shared" si="180"/>
        <v>12371</v>
      </c>
      <c r="P29" s="15"/>
      <c r="Q29" s="65">
        <f t="shared" ref="Q29:Q30" si="183">(R29/O29)-1</f>
        <v>8.4633416862015975E-2</v>
      </c>
      <c r="R29" s="8">
        <f t="shared" si="180"/>
        <v>13418</v>
      </c>
      <c r="S29" s="15"/>
      <c r="T29" s="65">
        <f t="shared" ref="T29:T30" si="184">(U29/R29)-1</f>
        <v>5.0976300491876625E-2</v>
      </c>
      <c r="U29" s="8">
        <f t="shared" si="180"/>
        <v>14102</v>
      </c>
      <c r="V29" s="15"/>
      <c r="W29" s="65">
        <f t="shared" ref="W29:W30" si="185">(X29/U29)-1</f>
        <v>4.6943695929655416E-2</v>
      </c>
      <c r="X29" s="8">
        <f t="shared" si="180"/>
        <v>14764</v>
      </c>
      <c r="Y29" s="15"/>
      <c r="Z29" s="65">
        <f t="shared" ref="Z29:Z30" si="186">(AA29/X29)-1</f>
        <v>4.6735302086155617E-2</v>
      </c>
      <c r="AA29" s="8">
        <f t="shared" si="180"/>
        <v>15454</v>
      </c>
      <c r="AB29" s="15"/>
      <c r="AC29" s="65">
        <f t="shared" ref="AC29:AC30" si="187">(AD29/AA29)-1</f>
        <v>4.6913420473663869E-2</v>
      </c>
      <c r="AD29" s="8">
        <f t="shared" si="180"/>
        <v>16179</v>
      </c>
      <c r="AE29" s="15"/>
      <c r="AF29" s="65">
        <f t="shared" si="133"/>
        <v>5.7296495457074048E-2</v>
      </c>
      <c r="AG29" s="8">
        <f t="shared" si="180"/>
        <v>17106</v>
      </c>
      <c r="AH29" s="15"/>
      <c r="AI29" s="65">
        <f t="shared" ref="AI29:AI30" si="188">(AJ29/AG29)-1</f>
        <v>6.5474102654039523E-2</v>
      </c>
      <c r="AJ29" s="8">
        <f t="shared" si="180"/>
        <v>18226</v>
      </c>
      <c r="AK29" s="15"/>
      <c r="AL29" s="65">
        <f t="shared" si="135"/>
        <v>2.4854603313947177E-2</v>
      </c>
      <c r="AM29" s="8">
        <f t="shared" ref="AM29" si="189">SUM(AM24:AM28)</f>
        <v>18679</v>
      </c>
      <c r="AN29" s="15"/>
      <c r="AO29" s="65">
        <f t="shared" si="136"/>
        <v>3.6083302103967041E-2</v>
      </c>
      <c r="AP29" s="8">
        <f t="shared" ref="AP29" si="190">SUM(AP24:AP28)</f>
        <v>19353</v>
      </c>
      <c r="AQ29" s="15"/>
      <c r="AR29" s="65">
        <f t="shared" si="137"/>
        <v>4.4334211750116204E-2</v>
      </c>
      <c r="AS29" s="8">
        <f t="shared" ref="AS29" si="191">SUM(AS24:AS28)</f>
        <v>20211</v>
      </c>
      <c r="AT29" s="15"/>
      <c r="AU29" s="65">
        <f t="shared" si="138"/>
        <v>1.9840680817376777E-2</v>
      </c>
      <c r="AV29" s="8">
        <f t="shared" ref="AV29" si="192">SUM(AV24:AV28)</f>
        <v>20612</v>
      </c>
      <c r="AW29" s="15"/>
      <c r="AX29" s="65">
        <f t="shared" si="139"/>
        <v>4.6477779934019026E-2</v>
      </c>
      <c r="AY29" s="8">
        <f t="shared" ref="AY29" si="193">SUM(AY24:AY28)</f>
        <v>21570</v>
      </c>
      <c r="AZ29" s="15"/>
      <c r="BA29" s="65">
        <f t="shared" si="140"/>
        <v>4.7844228094575891E-2</v>
      </c>
      <c r="BB29" s="8">
        <f t="shared" ref="BB29" si="194">SUM(BB24:BB28)</f>
        <v>22602</v>
      </c>
      <c r="BC29" s="15"/>
      <c r="BD29" s="65">
        <f t="shared" si="141"/>
        <v>1.2034333244845596E-2</v>
      </c>
      <c r="BE29" s="8">
        <f t="shared" ref="BE29" si="195">SUM(BE24:BE28)</f>
        <v>22874</v>
      </c>
      <c r="BF29" s="15"/>
      <c r="BG29" s="65">
        <f t="shared" si="142"/>
        <v>9.1807292122059181E-3</v>
      </c>
      <c r="BH29" s="8">
        <f t="shared" ref="BH29" si="196">SUM(BH24:BH28)</f>
        <v>23084</v>
      </c>
      <c r="BI29" s="15"/>
      <c r="BJ29" s="65">
        <f t="shared" si="151"/>
        <v>3.9161323860682717E-2</v>
      </c>
      <c r="BK29" s="33">
        <f t="shared" ref="BK29" si="197">SUM(BK24:BK28)</f>
        <v>23988</v>
      </c>
      <c r="BL29" s="15"/>
      <c r="BM29" s="65">
        <f t="shared" si="152"/>
        <v>3.6601634150408513E-2</v>
      </c>
      <c r="BN29" s="33">
        <f t="shared" ref="BN29" si="198">SUM(BN24:BN28)</f>
        <v>24866</v>
      </c>
      <c r="BO29" s="15"/>
      <c r="BP29" s="65">
        <f t="shared" si="153"/>
        <v>0</v>
      </c>
      <c r="BQ29" s="33">
        <f t="shared" ref="BQ29" si="199">SUM(BQ24:BQ28)</f>
        <v>24866</v>
      </c>
      <c r="BR29" s="15"/>
      <c r="BS29" s="65">
        <f t="shared" si="162"/>
        <v>1.9303466580873341E-3</v>
      </c>
      <c r="BT29" s="33">
        <f t="shared" ref="BT29" si="200">SUM(BT24:BT28)</f>
        <v>24914</v>
      </c>
      <c r="BV29" s="65">
        <f t="shared" si="163"/>
        <v>2.9782451633619589E-2</v>
      </c>
      <c r="BW29" s="33">
        <v>25656</v>
      </c>
    </row>
    <row r="30" spans="1:75" x14ac:dyDescent="0.2">
      <c r="A30" s="2" t="s">
        <v>66</v>
      </c>
      <c r="E30" s="65" t="e">
        <f t="shared" ref="E30:E31" si="201">(F30/C30)-1</f>
        <v>#DIV/0!</v>
      </c>
      <c r="H30" s="65" t="e">
        <f t="shared" ref="H30:H31" si="202">(I30/F30)-1</f>
        <v>#DIV/0!</v>
      </c>
      <c r="K30" s="65" t="e">
        <f t="shared" si="181"/>
        <v>#DIV/0!</v>
      </c>
      <c r="N30" s="65" t="e">
        <f t="shared" si="182"/>
        <v>#DIV/0!</v>
      </c>
      <c r="Q30" s="65" t="e">
        <f t="shared" si="183"/>
        <v>#DIV/0!</v>
      </c>
      <c r="T30" s="65" t="e">
        <f t="shared" si="184"/>
        <v>#DIV/0!</v>
      </c>
      <c r="W30" s="65" t="e">
        <f t="shared" si="185"/>
        <v>#DIV/0!</v>
      </c>
      <c r="Z30" s="65" t="e">
        <f t="shared" si="186"/>
        <v>#DIV/0!</v>
      </c>
      <c r="AC30" s="65" t="e">
        <f t="shared" si="187"/>
        <v>#DIV/0!</v>
      </c>
      <c r="AF30" s="65" t="e">
        <f t="shared" ref="AF30:AF31" si="203">(AG30/AD30)-1</f>
        <v>#DIV/0!</v>
      </c>
      <c r="AI30" s="65" t="e">
        <f t="shared" si="188"/>
        <v>#DIV/0!</v>
      </c>
      <c r="AL30" s="65" t="e">
        <f t="shared" ref="AL30:AL31" si="204">(AM30/AJ30)-1</f>
        <v>#DIV/0!</v>
      </c>
      <c r="AO30" s="65" t="e">
        <f t="shared" ref="AO30:AO31" si="205">(AP30/AM30)-1</f>
        <v>#DIV/0!</v>
      </c>
      <c r="AR30" s="65" t="e">
        <f t="shared" ref="AR30:AR31" si="206">(AS30/AP30)-1</f>
        <v>#DIV/0!</v>
      </c>
      <c r="AU30" s="65" t="e">
        <f t="shared" ref="AU30:AU31" si="207">(AV30/AS30)-1</f>
        <v>#DIV/0!</v>
      </c>
      <c r="AX30" s="65" t="e">
        <f t="shared" ref="AX30:AX31" si="208">(AY30/AV30)-1</f>
        <v>#DIV/0!</v>
      </c>
      <c r="BA30" s="65" t="e">
        <f t="shared" ref="BA30:BA31" si="209">(BB30/AY30)-1</f>
        <v>#DIV/0!</v>
      </c>
      <c r="BD30" s="65" t="e">
        <f t="shared" ref="BD30:BD31" si="210">(BE30/BB30)-1</f>
        <v>#DIV/0!</v>
      </c>
      <c r="BE30" s="3">
        <v>40</v>
      </c>
      <c r="BG30" s="65">
        <f t="shared" si="142"/>
        <v>0</v>
      </c>
      <c r="BH30" s="3">
        <v>40</v>
      </c>
      <c r="BJ30" s="65">
        <f t="shared" si="151"/>
        <v>0</v>
      </c>
      <c r="BK30" s="12">
        <v>40</v>
      </c>
      <c r="BM30" s="65">
        <f t="shared" si="152"/>
        <v>0</v>
      </c>
      <c r="BN30" s="12">
        <v>40</v>
      </c>
      <c r="BP30" s="65">
        <f t="shared" si="153"/>
        <v>1</v>
      </c>
      <c r="BQ30" s="12">
        <v>80</v>
      </c>
      <c r="BS30" s="65">
        <f t="shared" si="162"/>
        <v>-0.30000000000000004</v>
      </c>
      <c r="BT30" s="12">
        <f>16+40</f>
        <v>56</v>
      </c>
      <c r="BV30" s="65">
        <f t="shared" si="163"/>
        <v>0.4285714285714286</v>
      </c>
      <c r="BW30" s="12">
        <v>80</v>
      </c>
    </row>
    <row r="31" spans="1:75" x14ac:dyDescent="0.2">
      <c r="A31" s="2" t="s">
        <v>17</v>
      </c>
      <c r="C31" s="8">
        <f>C29+C30</f>
        <v>9312</v>
      </c>
      <c r="D31" s="15"/>
      <c r="E31" s="65">
        <f t="shared" si="201"/>
        <v>4.3814432989690788E-2</v>
      </c>
      <c r="F31" s="8">
        <f>F29+F30</f>
        <v>9720</v>
      </c>
      <c r="G31" s="15"/>
      <c r="H31" s="65">
        <f t="shared" si="202"/>
        <v>6.368312757201644E-2</v>
      </c>
      <c r="I31" s="8">
        <f>I29+I30</f>
        <v>10339</v>
      </c>
      <c r="J31" s="15"/>
      <c r="K31" s="65">
        <f t="shared" ref="K31" si="211">(L31/I31)-1</f>
        <v>6.1127768643002289E-2</v>
      </c>
      <c r="L31" s="8">
        <f>L29+L30</f>
        <v>10971</v>
      </c>
      <c r="M31" s="15"/>
      <c r="N31" s="65">
        <f t="shared" ref="N31" si="212">(O31/L31)-1</f>
        <v>0.12760915139914331</v>
      </c>
      <c r="O31" s="8">
        <f>O29+O30</f>
        <v>12371</v>
      </c>
      <c r="P31" s="15"/>
      <c r="Q31" s="65">
        <f t="shared" ref="Q31" si="213">(R31/O31)-1</f>
        <v>8.4633416862015975E-2</v>
      </c>
      <c r="R31" s="8">
        <f>R29+R30</f>
        <v>13418</v>
      </c>
      <c r="S31" s="15"/>
      <c r="T31" s="65">
        <f t="shared" ref="T31" si="214">(U31/R31)-1</f>
        <v>5.0976300491876625E-2</v>
      </c>
      <c r="U31" s="8">
        <f>U29+U30</f>
        <v>14102</v>
      </c>
      <c r="V31" s="15"/>
      <c r="W31" s="65">
        <f t="shared" ref="W31" si="215">(X31/U31)-1</f>
        <v>4.6943695929655416E-2</v>
      </c>
      <c r="X31" s="8">
        <f>X29+X30</f>
        <v>14764</v>
      </c>
      <c r="Y31" s="15"/>
      <c r="Z31" s="65">
        <f t="shared" ref="Z31" si="216">(AA31/X31)-1</f>
        <v>4.6735302086155617E-2</v>
      </c>
      <c r="AA31" s="8">
        <f>AA29+AA30</f>
        <v>15454</v>
      </c>
      <c r="AB31" s="15"/>
      <c r="AC31" s="65">
        <f t="shared" ref="AC31" si="217">(AD31/AA31)-1</f>
        <v>4.6913420473663869E-2</v>
      </c>
      <c r="AD31" s="8">
        <f>AD29+AD30</f>
        <v>16179</v>
      </c>
      <c r="AE31" s="15"/>
      <c r="AF31" s="65">
        <f t="shared" si="203"/>
        <v>5.7296495457074048E-2</v>
      </c>
      <c r="AG31" s="8">
        <f>AG29+AG30</f>
        <v>17106</v>
      </c>
      <c r="AH31" s="15"/>
      <c r="AI31" s="65">
        <f t="shared" ref="AI31" si="218">(AJ31/AG31)-1</f>
        <v>6.5474102654039523E-2</v>
      </c>
      <c r="AJ31" s="8">
        <f>AJ29+AJ30</f>
        <v>18226</v>
      </c>
      <c r="AK31" s="15"/>
      <c r="AL31" s="65">
        <f t="shared" si="204"/>
        <v>2.4854603313947177E-2</v>
      </c>
      <c r="AM31" s="8">
        <f>AM29+AM30</f>
        <v>18679</v>
      </c>
      <c r="AN31" s="15"/>
      <c r="AO31" s="65">
        <f t="shared" si="205"/>
        <v>3.6083302103967041E-2</v>
      </c>
      <c r="AP31" s="8">
        <f>AP29+AP30</f>
        <v>19353</v>
      </c>
      <c r="AQ31" s="15"/>
      <c r="AR31" s="65">
        <f t="shared" si="206"/>
        <v>4.4334211750116204E-2</v>
      </c>
      <c r="AS31" s="8">
        <f>AS29+AS30</f>
        <v>20211</v>
      </c>
      <c r="AT31" s="15"/>
      <c r="AU31" s="65">
        <f t="shared" si="207"/>
        <v>1.9840680817376777E-2</v>
      </c>
      <c r="AV31" s="8">
        <f>AV29+AV30</f>
        <v>20612</v>
      </c>
      <c r="AW31" s="15"/>
      <c r="AX31" s="65">
        <f t="shared" si="208"/>
        <v>4.6477779934019026E-2</v>
      </c>
      <c r="AY31" s="8">
        <f>AY29+AY30</f>
        <v>21570</v>
      </c>
      <c r="AZ31" s="15"/>
      <c r="BA31" s="65">
        <f t="shared" si="209"/>
        <v>4.7844228094575891E-2</v>
      </c>
      <c r="BB31" s="8">
        <f>BB29+BB30</f>
        <v>22602</v>
      </c>
      <c r="BC31" s="15"/>
      <c r="BD31" s="65">
        <f t="shared" si="210"/>
        <v>1.3804088133793524E-2</v>
      </c>
      <c r="BE31" s="8">
        <f>BE29+BE30</f>
        <v>22914</v>
      </c>
      <c r="BF31" s="15"/>
      <c r="BG31" s="65">
        <f t="shared" si="142"/>
        <v>9.1647028017804999E-3</v>
      </c>
      <c r="BH31" s="8">
        <f>BH29+BH30</f>
        <v>23124</v>
      </c>
      <c r="BI31" s="15"/>
      <c r="BJ31" s="65">
        <f t="shared" si="151"/>
        <v>3.9093582425185902E-2</v>
      </c>
      <c r="BK31" s="33">
        <f t="shared" ref="BK31" si="219">BK29+BK30</f>
        <v>24028</v>
      </c>
      <c r="BL31" s="15"/>
      <c r="BM31" s="65">
        <f t="shared" si="152"/>
        <v>3.6540702513733869E-2</v>
      </c>
      <c r="BN31" s="33">
        <f t="shared" ref="BN31" si="220">BN29+BN30</f>
        <v>24906</v>
      </c>
      <c r="BO31" s="15"/>
      <c r="BP31" s="65">
        <f t="shared" si="153"/>
        <v>1.6060387055327752E-3</v>
      </c>
      <c r="BQ31" s="33">
        <f t="shared" ref="BQ31" si="221">BQ29+BQ30</f>
        <v>24946</v>
      </c>
      <c r="BR31" s="15"/>
      <c r="BS31" s="65">
        <f t="shared" si="162"/>
        <v>9.620780886714364E-4</v>
      </c>
      <c r="BT31" s="33">
        <f>BT29+BT30</f>
        <v>24970</v>
      </c>
      <c r="BV31" s="65">
        <f t="shared" si="163"/>
        <v>3.0676812174609491E-2</v>
      </c>
      <c r="BW31" s="33">
        <v>25736</v>
      </c>
    </row>
    <row r="32" spans="1:75" x14ac:dyDescent="0.2">
      <c r="A32" s="2" t="s">
        <v>19</v>
      </c>
      <c r="C32" s="3">
        <v>3214</v>
      </c>
      <c r="E32" s="65">
        <f t="shared" si="124"/>
        <v>3.6714374611076517E-2</v>
      </c>
      <c r="F32" s="3">
        <v>3332</v>
      </c>
      <c r="H32" s="65">
        <f t="shared" si="125"/>
        <v>4.021608643457375E-2</v>
      </c>
      <c r="I32" s="3">
        <v>3466</v>
      </c>
      <c r="K32" s="65">
        <f t="shared" ref="K32" si="222">(L32/I32)-1</f>
        <v>4.0392383150605893E-2</v>
      </c>
      <c r="L32" s="3">
        <v>3606</v>
      </c>
      <c r="N32" s="65">
        <f t="shared" ref="N32" si="223">(O32/L32)-1</f>
        <v>4.991680532445919E-2</v>
      </c>
      <c r="O32" s="3">
        <v>3786</v>
      </c>
      <c r="Q32" s="65">
        <f t="shared" ref="Q32" si="224">(R32/O32)-1</f>
        <v>4.8071843634442724E-2</v>
      </c>
      <c r="R32" s="3">
        <v>3968</v>
      </c>
      <c r="T32" s="65">
        <f t="shared" ref="T32" si="225">(U32/R32)-1</f>
        <v>5.9979838709677491E-2</v>
      </c>
      <c r="U32" s="3">
        <v>4206</v>
      </c>
      <c r="W32" s="65">
        <f t="shared" ref="W32" si="226">(X32/U32)-1</f>
        <v>5.7536852116024662E-2</v>
      </c>
      <c r="X32" s="3">
        <v>4448</v>
      </c>
      <c r="Z32" s="65">
        <f t="shared" ref="Z32" si="227">(AA32/X32)-1</f>
        <v>5.755395683453246E-2</v>
      </c>
      <c r="AA32" s="3">
        <v>4704</v>
      </c>
      <c r="AC32" s="65">
        <f t="shared" ref="AC32" si="228">(AD32/AA32)-1</f>
        <v>5.7823129251700633E-2</v>
      </c>
      <c r="AD32" s="3">
        <v>4976</v>
      </c>
      <c r="AF32" s="65">
        <f t="shared" si="133"/>
        <v>5.7877813504823239E-2</v>
      </c>
      <c r="AG32" s="3">
        <v>5264</v>
      </c>
      <c r="AI32" s="65">
        <f t="shared" ref="AI32" si="229">(AJ32/AG32)-1</f>
        <v>5.0151975683890626E-2</v>
      </c>
      <c r="AJ32" s="3">
        <v>5528</v>
      </c>
      <c r="AL32" s="65">
        <f t="shared" si="135"/>
        <v>2.4963820549927629E-2</v>
      </c>
      <c r="AM32" s="3">
        <v>5666</v>
      </c>
      <c r="AO32" s="65">
        <f t="shared" si="136"/>
        <v>2.4708789269325848E-2</v>
      </c>
      <c r="AP32" s="3">
        <v>5806</v>
      </c>
      <c r="AR32" s="65">
        <f t="shared" si="137"/>
        <v>4.4781260764726216E-2</v>
      </c>
      <c r="AS32" s="3">
        <v>6066</v>
      </c>
      <c r="AU32" s="65">
        <f t="shared" si="138"/>
        <v>3.4948895483020159E-2</v>
      </c>
      <c r="AV32" s="3">
        <v>6278</v>
      </c>
      <c r="AX32" s="65">
        <f t="shared" si="139"/>
        <v>2.007008601465432E-2</v>
      </c>
      <c r="AY32" s="3">
        <f>$AY$18</f>
        <v>6404</v>
      </c>
      <c r="BA32" s="65">
        <f t="shared" si="140"/>
        <v>2.9356652092442204E-2</v>
      </c>
      <c r="BB32" s="3">
        <v>6592</v>
      </c>
      <c r="BD32" s="65">
        <f t="shared" si="141"/>
        <v>2.7912621359223344E-2</v>
      </c>
      <c r="BE32" s="3">
        <v>6776</v>
      </c>
      <c r="BG32" s="65">
        <f t="shared" si="142"/>
        <v>2.7302243211334121E-2</v>
      </c>
      <c r="BH32" s="3">
        <v>6961</v>
      </c>
      <c r="BJ32" s="65">
        <f t="shared" si="151"/>
        <v>2.4278120959632332E-2</v>
      </c>
      <c r="BK32" s="12">
        <v>7130</v>
      </c>
      <c r="BM32" s="65">
        <f t="shared" si="152"/>
        <v>0</v>
      </c>
      <c r="BN32" s="12">
        <v>7130</v>
      </c>
      <c r="BP32" s="65">
        <f t="shared" si="153"/>
        <v>0</v>
      </c>
      <c r="BQ32" s="12">
        <v>7130</v>
      </c>
      <c r="BS32" s="65">
        <f t="shared" si="162"/>
        <v>1.9635343618513268E-2</v>
      </c>
      <c r="BT32" s="12">
        <v>7270</v>
      </c>
      <c r="BV32" s="65">
        <f t="shared" si="163"/>
        <v>1.9532324621733155E-2</v>
      </c>
      <c r="BW32" s="12">
        <v>7412</v>
      </c>
    </row>
    <row r="33" spans="1:75" x14ac:dyDescent="0.2">
      <c r="A33" s="2" t="s">
        <v>18</v>
      </c>
      <c r="C33" s="3">
        <v>2408</v>
      </c>
      <c r="E33" s="65">
        <f t="shared" si="124"/>
        <v>2.1594684385382035E-2</v>
      </c>
      <c r="F33" s="3">
        <v>2460</v>
      </c>
      <c r="H33" s="65">
        <f t="shared" si="125"/>
        <v>2.9268292682926855E-2</v>
      </c>
      <c r="I33" s="3">
        <v>2532</v>
      </c>
      <c r="K33" s="65">
        <f t="shared" ref="K33" si="230">(L33/I33)-1</f>
        <v>4.2654028436019065E-2</v>
      </c>
      <c r="L33" s="3">
        <v>2640</v>
      </c>
      <c r="N33" s="65">
        <f t="shared" ref="N33" si="231">(O33/L33)-1</f>
        <v>9.0151515151515094E-2</v>
      </c>
      <c r="O33" s="3">
        <v>2878</v>
      </c>
      <c r="Q33" s="65">
        <f t="shared" ref="Q33" si="232">(R33/O33)-1</f>
        <v>5.0729673384294571E-2</v>
      </c>
      <c r="R33" s="3">
        <v>3024</v>
      </c>
      <c r="T33" s="65">
        <f t="shared" ref="T33" si="233">(U33/R33)-1</f>
        <v>6.0185185185185119E-2</v>
      </c>
      <c r="U33" s="3">
        <v>3206</v>
      </c>
      <c r="W33" s="65">
        <f t="shared" ref="W33" si="234">(X33/U33)-1</f>
        <v>5.9887710542732453E-2</v>
      </c>
      <c r="X33" s="3">
        <v>3398</v>
      </c>
      <c r="Z33" s="65">
        <f t="shared" ref="Z33" si="235">(AA33/X33)-1</f>
        <v>0</v>
      </c>
      <c r="AA33" s="3">
        <v>3398</v>
      </c>
      <c r="AC33" s="65">
        <f t="shared" ref="AC33" si="236">(AD33/AA33)-1</f>
        <v>5.885815185403187E-2</v>
      </c>
      <c r="AD33" s="3">
        <v>3598</v>
      </c>
      <c r="AF33" s="65">
        <f t="shared" si="133"/>
        <v>6.0033351862145645E-2</v>
      </c>
      <c r="AG33" s="3">
        <v>3814</v>
      </c>
      <c r="AI33" s="65">
        <f t="shared" ref="AI33" si="237">(AJ33/AG33)-1</f>
        <v>4.9816465652857911E-2</v>
      </c>
      <c r="AJ33" s="3">
        <v>4004</v>
      </c>
      <c r="AL33" s="65">
        <f t="shared" si="135"/>
        <v>2.4975024975024906E-2</v>
      </c>
      <c r="AM33" s="3">
        <v>4104</v>
      </c>
      <c r="AO33" s="65">
        <f t="shared" si="136"/>
        <v>2.4853801169590684E-2</v>
      </c>
      <c r="AP33" s="3">
        <v>4206</v>
      </c>
      <c r="AR33" s="65">
        <f t="shared" si="137"/>
        <v>4.5173561578697008E-2</v>
      </c>
      <c r="AS33" s="3">
        <v>4396</v>
      </c>
      <c r="AU33" s="65">
        <f t="shared" si="138"/>
        <v>3.5031847133758065E-2</v>
      </c>
      <c r="AV33" s="3">
        <v>4550</v>
      </c>
      <c r="AX33" s="65">
        <f t="shared" si="139"/>
        <v>2.9890109890109873E-2</v>
      </c>
      <c r="AY33" s="3">
        <f>$AY$19</f>
        <v>4686</v>
      </c>
      <c r="BA33" s="65">
        <f t="shared" si="140"/>
        <v>2.9876227059325577E-2</v>
      </c>
      <c r="BB33" s="3">
        <v>4826</v>
      </c>
      <c r="BD33" s="65">
        <f t="shared" si="141"/>
        <v>3.5225859925404057E-2</v>
      </c>
      <c r="BE33" s="3">
        <v>4996</v>
      </c>
      <c r="BG33" s="65">
        <f t="shared" si="142"/>
        <v>3.5228182546036768E-2</v>
      </c>
      <c r="BH33" s="3">
        <v>5172</v>
      </c>
      <c r="BJ33" s="65">
        <f t="shared" si="151"/>
        <v>3.5189481825212754E-2</v>
      </c>
      <c r="BK33" s="12">
        <v>5354</v>
      </c>
      <c r="BM33" s="65">
        <f t="shared" si="152"/>
        <v>3.5113933507657791E-2</v>
      </c>
      <c r="BN33" s="12">
        <v>5542</v>
      </c>
      <c r="BP33" s="65">
        <f t="shared" si="153"/>
        <v>-9.7798628653915531E-2</v>
      </c>
      <c r="BQ33" s="12">
        <v>5000</v>
      </c>
      <c r="BS33" s="65">
        <f t="shared" si="162"/>
        <v>3.0000000000000027E-2</v>
      </c>
      <c r="BT33" s="12">
        <v>5150</v>
      </c>
      <c r="BV33" s="65">
        <f t="shared" si="163"/>
        <v>2.019417475728158E-2</v>
      </c>
      <c r="BW33" s="12">
        <v>5254</v>
      </c>
    </row>
    <row r="34" spans="1:75" x14ac:dyDescent="0.2">
      <c r="A34" s="2" t="s">
        <v>20</v>
      </c>
      <c r="C34" s="3">
        <v>30</v>
      </c>
      <c r="E34" s="65">
        <f t="shared" si="124"/>
        <v>6.6666666666666652E-2</v>
      </c>
      <c r="F34" s="3">
        <v>32</v>
      </c>
      <c r="H34" s="65">
        <f t="shared" si="125"/>
        <v>6.25E-2</v>
      </c>
      <c r="I34" s="3">
        <v>34</v>
      </c>
      <c r="K34" s="65">
        <f t="shared" ref="K34" si="238">(L34/I34)-1</f>
        <v>0</v>
      </c>
      <c r="L34" s="3">
        <v>34</v>
      </c>
      <c r="N34" s="65">
        <f t="shared" ref="N34" si="239">(O34/L34)-1</f>
        <v>0.17647058823529416</v>
      </c>
      <c r="O34" s="3">
        <v>40</v>
      </c>
      <c r="Q34" s="65">
        <f t="shared" ref="Q34" si="240">(R34/O34)-1</f>
        <v>0.10000000000000009</v>
      </c>
      <c r="R34" s="3">
        <v>44</v>
      </c>
      <c r="T34" s="65">
        <f t="shared" ref="T34" si="241">(U34/R34)-1</f>
        <v>0</v>
      </c>
      <c r="U34" s="3">
        <v>44</v>
      </c>
      <c r="W34" s="65">
        <f t="shared" ref="W34" si="242">(X34/U34)-1</f>
        <v>0</v>
      </c>
      <c r="X34" s="3">
        <v>44</v>
      </c>
      <c r="Z34" s="65">
        <f t="shared" ref="Z34" si="243">(AA34/X34)-1</f>
        <v>0</v>
      </c>
      <c r="AA34" s="3">
        <v>44</v>
      </c>
      <c r="AC34" s="65">
        <f t="shared" ref="AC34" si="244">(AD34/AA34)-1</f>
        <v>0</v>
      </c>
      <c r="AD34" s="3">
        <v>44</v>
      </c>
      <c r="AF34" s="65">
        <f t="shared" si="133"/>
        <v>0</v>
      </c>
      <c r="AG34" s="3">
        <v>44</v>
      </c>
      <c r="AI34" s="65">
        <f t="shared" ref="AI34" si="245">(AJ34/AG34)-1</f>
        <v>0</v>
      </c>
      <c r="AJ34" s="3">
        <v>44</v>
      </c>
      <c r="AL34" s="65">
        <f t="shared" si="135"/>
        <v>0</v>
      </c>
      <c r="AM34" s="3">
        <v>44</v>
      </c>
      <c r="AO34" s="65">
        <f t="shared" si="136"/>
        <v>0</v>
      </c>
      <c r="AP34" s="3">
        <v>44</v>
      </c>
      <c r="AR34" s="65">
        <f t="shared" si="137"/>
        <v>0</v>
      </c>
      <c r="AS34" s="3">
        <v>44</v>
      </c>
      <c r="AU34" s="65">
        <f t="shared" si="138"/>
        <v>0</v>
      </c>
      <c r="AV34" s="3">
        <v>44</v>
      </c>
      <c r="AX34" s="65">
        <f t="shared" si="139"/>
        <v>0</v>
      </c>
      <c r="AY34" s="3">
        <v>44</v>
      </c>
      <c r="BA34" s="65">
        <f t="shared" si="140"/>
        <v>0</v>
      </c>
      <c r="BB34" s="3">
        <v>44</v>
      </c>
      <c r="BD34" s="65">
        <f t="shared" si="141"/>
        <v>0</v>
      </c>
      <c r="BE34" s="3">
        <v>44</v>
      </c>
      <c r="BG34" s="65">
        <f t="shared" si="142"/>
        <v>0</v>
      </c>
      <c r="BH34" s="3">
        <v>44</v>
      </c>
      <c r="BJ34" s="65">
        <f t="shared" si="151"/>
        <v>0</v>
      </c>
      <c r="BK34" s="12">
        <v>44</v>
      </c>
      <c r="BM34" s="65">
        <f t="shared" si="152"/>
        <v>0</v>
      </c>
      <c r="BN34" s="12">
        <v>44</v>
      </c>
      <c r="BP34" s="65">
        <f t="shared" si="153"/>
        <v>0</v>
      </c>
      <c r="BQ34" s="12">
        <v>44</v>
      </c>
      <c r="BS34" s="65">
        <f t="shared" si="162"/>
        <v>0</v>
      </c>
      <c r="BT34" s="12">
        <v>44</v>
      </c>
      <c r="BV34" s="65">
        <f t="shared" si="163"/>
        <v>0</v>
      </c>
      <c r="BW34" s="12">
        <v>44</v>
      </c>
    </row>
    <row r="35" spans="1:75" ht="13.5" thickBot="1" x14ac:dyDescent="0.25">
      <c r="A35" s="2" t="s">
        <v>21</v>
      </c>
      <c r="C35" s="9">
        <f>SUM(C31:C34)</f>
        <v>14964</v>
      </c>
      <c r="D35" s="15"/>
      <c r="E35" s="65">
        <f t="shared" si="124"/>
        <v>3.8759689922480689E-2</v>
      </c>
      <c r="F35" s="9">
        <f>SUM(F31:F34)</f>
        <v>15544</v>
      </c>
      <c r="G35" s="15"/>
      <c r="H35" s="65">
        <f t="shared" si="125"/>
        <v>5.3203808543489384E-2</v>
      </c>
      <c r="I35" s="9">
        <f>SUM(I31:I34)</f>
        <v>16371</v>
      </c>
      <c r="J35" s="15"/>
      <c r="K35" s="65">
        <f t="shared" ref="K35" si="246">(L35/I35)-1</f>
        <v>5.3753588662879492E-2</v>
      </c>
      <c r="L35" s="9">
        <f>SUM(L31:L34)</f>
        <v>17251</v>
      </c>
      <c r="M35" s="15"/>
      <c r="N35" s="65">
        <f t="shared" ref="N35" si="247">(O35/L35)-1</f>
        <v>0.10573300098545002</v>
      </c>
      <c r="O35" s="9">
        <f>SUM(O31:O34)</f>
        <v>19075</v>
      </c>
      <c r="P35" s="15"/>
      <c r="Q35" s="65">
        <f t="shared" ref="Q35" si="248">(R35/O35)-1</f>
        <v>7.2293577981651369E-2</v>
      </c>
      <c r="R35" s="9">
        <f>SUM(R31:R34)</f>
        <v>20454</v>
      </c>
      <c r="S35" s="15"/>
      <c r="T35" s="65">
        <f t="shared" ref="T35" si="249">(U35/R35)-1</f>
        <v>5.3974772660604353E-2</v>
      </c>
      <c r="U35" s="9">
        <f>SUM(U31:U34)</f>
        <v>21558</v>
      </c>
      <c r="V35" s="15"/>
      <c r="W35" s="65">
        <f t="shared" ref="W35" si="250">(X35/U35)-1</f>
        <v>5.0839595509787561E-2</v>
      </c>
      <c r="X35" s="9">
        <f>SUM(X31:X34)</f>
        <v>22654</v>
      </c>
      <c r="Y35" s="15"/>
      <c r="Z35" s="65">
        <f t="shared" ref="Z35" si="251">(AA35/X35)-1</f>
        <v>4.1758629822547855E-2</v>
      </c>
      <c r="AA35" s="9">
        <f>SUM(AA31:AA34)</f>
        <v>23600</v>
      </c>
      <c r="AB35" s="15"/>
      <c r="AC35" s="65">
        <f t="shared" ref="AC35" si="252">(AD35/AA35)-1</f>
        <v>5.0720338983050839E-2</v>
      </c>
      <c r="AD35" s="9">
        <f>SUM(AD31:AD34)</f>
        <v>24797</v>
      </c>
      <c r="AE35" s="15"/>
      <c r="AF35" s="65">
        <f t="shared" si="133"/>
        <v>5.7708593781505835E-2</v>
      </c>
      <c r="AG35" s="9">
        <f>SUM(AG31:AG34)</f>
        <v>26228</v>
      </c>
      <c r="AH35" s="15"/>
      <c r="AI35" s="65">
        <f t="shared" ref="AI35" si="253">(AJ35/AG35)-1</f>
        <v>6.001220070154023E-2</v>
      </c>
      <c r="AJ35" s="9">
        <f>SUM(AJ31:AJ34)</f>
        <v>27802</v>
      </c>
      <c r="AK35" s="15"/>
      <c r="AL35" s="65">
        <f t="shared" si="135"/>
        <v>2.4854327026832657E-2</v>
      </c>
      <c r="AM35" s="9">
        <f>SUM(AM31:AM34)</f>
        <v>28493</v>
      </c>
      <c r="AN35" s="15"/>
      <c r="AO35" s="65">
        <f t="shared" si="136"/>
        <v>3.214824693784446E-2</v>
      </c>
      <c r="AP35" s="9">
        <f>SUM(AP31:AP34)</f>
        <v>29409</v>
      </c>
      <c r="AQ35" s="15"/>
      <c r="AR35" s="65">
        <f t="shared" si="137"/>
        <v>4.4476180760991468E-2</v>
      </c>
      <c r="AS35" s="9">
        <f>SUM(AS31:AS34)</f>
        <v>30717</v>
      </c>
      <c r="AT35" s="15"/>
      <c r="AU35" s="65">
        <f t="shared" si="138"/>
        <v>2.496988638213371E-2</v>
      </c>
      <c r="AV35" s="9">
        <f>SUM(AV31:AV34)</f>
        <v>31484</v>
      </c>
      <c r="AW35" s="15"/>
      <c r="AX35" s="65">
        <f t="shared" si="139"/>
        <v>3.8749841189175349E-2</v>
      </c>
      <c r="AY35" s="9">
        <f>SUM(AY31:AY34)</f>
        <v>32704</v>
      </c>
      <c r="AZ35" s="15"/>
      <c r="BA35" s="65">
        <f t="shared" si="140"/>
        <v>4.1585127201565486E-2</v>
      </c>
      <c r="BB35" s="9">
        <f>SUM(BB31:BB34)</f>
        <v>34064</v>
      </c>
      <c r="BC35" s="15"/>
      <c r="BD35" s="65">
        <f t="shared" si="141"/>
        <v>1.9551432597463503E-2</v>
      </c>
      <c r="BE35" s="9">
        <f>SUM(BE31:BE34)</f>
        <v>34730</v>
      </c>
      <c r="BF35" s="15"/>
      <c r="BG35" s="65">
        <f t="shared" si="142"/>
        <v>1.6441117189749388E-2</v>
      </c>
      <c r="BH35" s="9">
        <f>SUM(BH31:BH34)</f>
        <v>35301</v>
      </c>
      <c r="BI35" s="15"/>
      <c r="BJ35" s="65">
        <f t="shared" si="151"/>
        <v>3.5551400810175382E-2</v>
      </c>
      <c r="BK35" s="9">
        <f t="shared" ref="BK35" si="254">SUM(BK31:BK34)</f>
        <v>36556</v>
      </c>
      <c r="BL35" s="15"/>
      <c r="BM35" s="65">
        <f t="shared" si="152"/>
        <v>2.9160739687055459E-2</v>
      </c>
      <c r="BN35" s="9">
        <f>SUM(BN31:BN34)</f>
        <v>37622</v>
      </c>
      <c r="BO35" s="15"/>
      <c r="BP35" s="65">
        <f t="shared" si="153"/>
        <v>-1.3343256605177767E-2</v>
      </c>
      <c r="BQ35" s="9">
        <f>SUM(BQ31:BQ34)</f>
        <v>37120</v>
      </c>
      <c r="BR35" s="15"/>
      <c r="BS35" s="65">
        <f t="shared" si="162"/>
        <v>8.459051724137856E-3</v>
      </c>
      <c r="BT35" s="9">
        <f>SUM(BT31:BT34)</f>
        <v>37434</v>
      </c>
      <c r="BV35" s="65">
        <f t="shared" si="163"/>
        <v>2.7034246941283424E-2</v>
      </c>
      <c r="BW35" s="9">
        <v>38446</v>
      </c>
    </row>
    <row r="36" spans="1:75" ht="13.5" thickTop="1" x14ac:dyDescent="0.2"/>
    <row r="37" spans="1:75" x14ac:dyDescent="0.2">
      <c r="A37" s="6" t="s">
        <v>23</v>
      </c>
      <c r="BK37" s="12"/>
      <c r="BN37" s="12"/>
      <c r="BQ37" s="12"/>
      <c r="BT37" s="12"/>
      <c r="BW37" s="12"/>
    </row>
    <row r="38" spans="1:75" x14ac:dyDescent="0.2">
      <c r="A38" s="2" t="s">
        <v>13</v>
      </c>
      <c r="C38" s="3">
        <v>3094</v>
      </c>
      <c r="E38" s="65">
        <f t="shared" ref="E38:E49" si="255">(F38/C38)-1</f>
        <v>3.8784744667097693E-2</v>
      </c>
      <c r="F38" s="3">
        <v>3214</v>
      </c>
      <c r="H38" s="65">
        <f t="shared" ref="H38:H49" si="256">(I38/F38)-1</f>
        <v>3.8892345986309973E-2</v>
      </c>
      <c r="I38" s="3">
        <v>3339</v>
      </c>
      <c r="K38" s="65">
        <f t="shared" ref="K38" si="257">(L38/I38)-1</f>
        <v>3.9233303384246687E-2</v>
      </c>
      <c r="L38" s="3">
        <v>3470</v>
      </c>
      <c r="N38" s="65">
        <f t="shared" ref="N38" si="258">(O38/L38)-1</f>
        <v>0.1446685878962537</v>
      </c>
      <c r="O38" s="3">
        <v>3972</v>
      </c>
      <c r="Q38" s="65">
        <f t="shared" ref="Q38" si="259">(R38/O38)-1</f>
        <v>8.1067472306143085E-2</v>
      </c>
      <c r="R38" s="3">
        <v>4294</v>
      </c>
      <c r="T38" s="65">
        <f t="shared" ref="T38" si="260">(U38/R38)-1</f>
        <v>6.0083837913367466E-2</v>
      </c>
      <c r="U38" s="3">
        <v>4552</v>
      </c>
      <c r="W38" s="65">
        <f t="shared" ref="W38" si="261">(X38/U38)-1</f>
        <v>5.0307557117750479E-2</v>
      </c>
      <c r="X38" s="3">
        <v>4781</v>
      </c>
      <c r="Z38" s="65">
        <f t="shared" ref="Z38" si="262">(AA38/X38)-1</f>
        <v>4.9989541936833248E-2</v>
      </c>
      <c r="AA38" s="3">
        <v>5020</v>
      </c>
      <c r="AC38" s="65">
        <f t="shared" ref="AC38" si="263">(AD38/AA38)-1</f>
        <v>5.0000000000000044E-2</v>
      </c>
      <c r="AD38" s="3">
        <v>5271</v>
      </c>
      <c r="AF38" s="65">
        <f t="shared" ref="AF38:AF49" si="264">(AG38/AD38)-1</f>
        <v>6.5073041168658641E-2</v>
      </c>
      <c r="AG38" s="3">
        <v>5614</v>
      </c>
      <c r="AI38" s="65">
        <f t="shared" ref="AI38" si="265">(AJ38/AG38)-1</f>
        <v>7.4991093694335653E-2</v>
      </c>
      <c r="AJ38" s="3">
        <v>6035</v>
      </c>
      <c r="AL38" s="65">
        <f t="shared" ref="AL38:AL49" si="266">(AM38/AJ38)-1</f>
        <v>2.5020712510356313E-2</v>
      </c>
      <c r="AM38" s="3">
        <v>6186</v>
      </c>
      <c r="AO38" s="65">
        <f t="shared" ref="AO38:AO49" si="267">(AP38/AM38)-1</f>
        <v>3.8958939540898907E-2</v>
      </c>
      <c r="AP38" s="3">
        <v>6427</v>
      </c>
      <c r="AR38" s="65">
        <f t="shared" ref="AR38:AR49" si="268">(AS38/AP38)-1</f>
        <v>5.2435039676365314E-2</v>
      </c>
      <c r="AS38" s="3">
        <v>6764</v>
      </c>
      <c r="AU38" s="65">
        <f t="shared" ref="AU38:AU49" si="269">(AV38/AS38)-1</f>
        <v>2.0106445890005986E-2</v>
      </c>
      <c r="AV38" s="3">
        <v>6900</v>
      </c>
      <c r="AX38" s="65">
        <f t="shared" ref="AX38:AX49" si="270">(AY38/AV38)-1</f>
        <v>7.9710144927536142E-2</v>
      </c>
      <c r="AY38" s="3">
        <v>7450</v>
      </c>
      <c r="BA38" s="65">
        <f t="shared" ref="BA38:BA49" si="271">(BB38/AY38)-1</f>
        <v>5.0201342281879224E-2</v>
      </c>
      <c r="BB38" s="3">
        <v>7824</v>
      </c>
      <c r="BD38" s="65">
        <f t="shared" ref="BD38:BD49" si="272">(BE38/BB38)-1</f>
        <v>0</v>
      </c>
      <c r="BE38" s="3">
        <v>7824</v>
      </c>
      <c r="BG38" s="65">
        <f t="shared" ref="BG38:BG49" si="273">(BH38/BE38)-1</f>
        <v>0</v>
      </c>
      <c r="BH38" s="3">
        <v>7824</v>
      </c>
      <c r="BJ38" s="65">
        <f t="shared" ref="BJ38:BJ49" si="274">(BK38/BH38)-1</f>
        <v>5.0102249488752637E-2</v>
      </c>
      <c r="BK38" s="12">
        <v>8216</v>
      </c>
      <c r="BM38" s="65">
        <f t="shared" ref="BM38:BM49" si="275">(BN38/BK38)-1</f>
        <v>0.12512171372930858</v>
      </c>
      <c r="BN38" s="12">
        <v>9244</v>
      </c>
      <c r="BP38" s="65">
        <f t="shared" ref="BP38:BP49" si="276">(BQ38/BN38)-1</f>
        <v>0</v>
      </c>
      <c r="BQ38" s="12">
        <v>9244</v>
      </c>
      <c r="BS38" s="65">
        <f t="shared" ref="BS38:BS49" si="277">(BT38/BQ38)-1</f>
        <v>4.9978364344439585E-2</v>
      </c>
      <c r="BT38" s="12">
        <v>9706</v>
      </c>
      <c r="BV38" s="65">
        <f t="shared" ref="BV38:BV49" si="278">(BW38/BT38)-1</f>
        <v>2.9878425716052037E-2</v>
      </c>
      <c r="BW38" s="12">
        <v>9996</v>
      </c>
    </row>
    <row r="39" spans="1:75" x14ac:dyDescent="0.2">
      <c r="A39" s="2" t="s">
        <v>14</v>
      </c>
      <c r="C39" s="3">
        <v>637</v>
      </c>
      <c r="E39" s="65">
        <f t="shared" si="255"/>
        <v>3.4536891679748827E-2</v>
      </c>
      <c r="F39" s="3">
        <v>659</v>
      </c>
      <c r="H39" s="65">
        <f t="shared" si="256"/>
        <v>3.4901365705614529E-2</v>
      </c>
      <c r="I39" s="3">
        <v>682</v>
      </c>
      <c r="K39" s="65">
        <f t="shared" ref="K39" si="279">(L39/I39)-1</f>
        <v>3.5190615835777095E-2</v>
      </c>
      <c r="L39" s="3">
        <v>706</v>
      </c>
      <c r="N39" s="65">
        <f t="shared" ref="N39" si="280">(O39/L39)-1</f>
        <v>3.6827195467422191E-2</v>
      </c>
      <c r="O39" s="3">
        <v>732</v>
      </c>
      <c r="Q39" s="65">
        <f t="shared" ref="Q39" si="281">(R39/O39)-1</f>
        <v>4.508196721311486E-2</v>
      </c>
      <c r="R39" s="3">
        <v>765</v>
      </c>
      <c r="T39" s="65">
        <f t="shared" ref="T39" si="282">(U39/R39)-1</f>
        <v>3.529411764705892E-2</v>
      </c>
      <c r="U39" s="3">
        <v>792</v>
      </c>
      <c r="W39" s="65">
        <f t="shared" ref="W39" si="283">(X39/U39)-1</f>
        <v>3.5353535353535248E-2</v>
      </c>
      <c r="X39" s="3">
        <v>820</v>
      </c>
      <c r="Z39" s="65">
        <f t="shared" ref="Z39" si="284">(AA39/X39)-1</f>
        <v>3.5365853658536617E-2</v>
      </c>
      <c r="AA39" s="3">
        <v>849</v>
      </c>
      <c r="AC39" s="65">
        <f t="shared" ref="AC39" si="285">(AD39/AA39)-1</f>
        <v>3.5335689045936425E-2</v>
      </c>
      <c r="AD39" s="3">
        <v>879</v>
      </c>
      <c r="AF39" s="65">
        <f t="shared" si="264"/>
        <v>3.5267349260523329E-2</v>
      </c>
      <c r="AG39" s="3">
        <v>910</v>
      </c>
      <c r="AI39" s="65">
        <f t="shared" ref="AI39" si="286">(AJ39/AG39)-1</f>
        <v>3.5164835164835262E-2</v>
      </c>
      <c r="AJ39" s="3">
        <v>942</v>
      </c>
      <c r="AL39" s="65">
        <f t="shared" si="266"/>
        <v>2.5477707006369421E-2</v>
      </c>
      <c r="AM39" s="3">
        <v>966</v>
      </c>
      <c r="AO39" s="65">
        <f t="shared" si="267"/>
        <v>3.5196687370600444E-2</v>
      </c>
      <c r="AP39" s="3">
        <v>1000</v>
      </c>
      <c r="AR39" s="65">
        <f t="shared" si="268"/>
        <v>3.0000000000000027E-2</v>
      </c>
      <c r="AS39" s="3">
        <v>1030</v>
      </c>
      <c r="AU39" s="65">
        <f t="shared" si="269"/>
        <v>2.0388349514563142E-2</v>
      </c>
      <c r="AV39" s="3">
        <v>1051</v>
      </c>
      <c r="AX39" s="65">
        <f t="shared" si="270"/>
        <v>-0.20076117982873454</v>
      </c>
      <c r="AY39" s="3">
        <v>840</v>
      </c>
      <c r="BA39" s="65">
        <f t="shared" si="271"/>
        <v>2.9761904761904656E-2</v>
      </c>
      <c r="BB39" s="3">
        <v>865</v>
      </c>
      <c r="BD39" s="65">
        <f t="shared" si="272"/>
        <v>3.0057803468208188E-2</v>
      </c>
      <c r="BE39" s="3">
        <v>891</v>
      </c>
      <c r="BG39" s="65">
        <f t="shared" si="273"/>
        <v>3.0303030303030276E-2</v>
      </c>
      <c r="BH39" s="3">
        <v>918</v>
      </c>
      <c r="BJ39" s="65">
        <f t="shared" si="274"/>
        <v>0</v>
      </c>
      <c r="BK39" s="12">
        <v>918</v>
      </c>
      <c r="BM39" s="65">
        <f t="shared" si="275"/>
        <v>3.0501089324618702E-2</v>
      </c>
      <c r="BN39" s="12">
        <v>946</v>
      </c>
      <c r="BP39" s="65">
        <f t="shared" si="276"/>
        <v>0</v>
      </c>
      <c r="BQ39" s="12">
        <v>946</v>
      </c>
      <c r="BS39" s="65">
        <f t="shared" si="277"/>
        <v>5.0739957716701811E-2</v>
      </c>
      <c r="BT39" s="12">
        <v>994</v>
      </c>
      <c r="BV39" s="65">
        <f t="shared" si="278"/>
        <v>3.0181086519114775E-2</v>
      </c>
      <c r="BW39" s="12">
        <v>1024</v>
      </c>
    </row>
    <row r="40" spans="1:75" x14ac:dyDescent="0.2">
      <c r="A40" s="2" t="s">
        <v>15</v>
      </c>
      <c r="C40" s="3">
        <f>850+125</f>
        <v>975</v>
      </c>
      <c r="E40" s="65">
        <f t="shared" si="255"/>
        <v>9.1282051282051357E-2</v>
      </c>
      <c r="F40" s="3">
        <f>939+125</f>
        <v>1064</v>
      </c>
      <c r="H40" s="65">
        <f t="shared" si="256"/>
        <v>0.25751879699248126</v>
      </c>
      <c r="I40" s="3">
        <f>1188+150</f>
        <v>1338</v>
      </c>
      <c r="K40" s="65">
        <f t="shared" ref="K40" si="287">(L40/I40)-1</f>
        <v>0.20328849028400597</v>
      </c>
      <c r="L40" s="3">
        <f>1410+200</f>
        <v>1610</v>
      </c>
      <c r="N40" s="65">
        <f t="shared" ref="N40" si="288">(O40/L40)-1</f>
        <v>0.15714285714285725</v>
      </c>
      <c r="O40" s="3">
        <f>1645+218</f>
        <v>1863</v>
      </c>
      <c r="Q40" s="65">
        <f t="shared" ref="Q40" si="289">(R40/O40)-1</f>
        <v>0.1460010735373054</v>
      </c>
      <c r="R40" s="3">
        <f>1917+218</f>
        <v>2135</v>
      </c>
      <c r="T40" s="65">
        <f t="shared" ref="T40" si="290">(U40/R40)-1</f>
        <v>2.9039812646370011E-2</v>
      </c>
      <c r="U40" s="3">
        <f>1974+223</f>
        <v>2197</v>
      </c>
      <c r="W40" s="65">
        <f t="shared" ref="W40" si="291">(X40/U40)-1</f>
        <v>4.4606281292671746E-2</v>
      </c>
      <c r="X40" s="3">
        <f>2072+223</f>
        <v>2295</v>
      </c>
      <c r="Z40" s="65">
        <f t="shared" ref="Z40" si="292">(AA40/X40)-1</f>
        <v>4.5315904139433538E-2</v>
      </c>
      <c r="AA40" s="3">
        <f>2176+223</f>
        <v>2399</v>
      </c>
      <c r="AC40" s="65">
        <f t="shared" ref="AC40" si="293">(AD40/AA40)-1</f>
        <v>4.5852438516048366E-2</v>
      </c>
      <c r="AD40" s="3">
        <f>2286+223</f>
        <v>2509</v>
      </c>
      <c r="AF40" s="65">
        <f t="shared" si="264"/>
        <v>4.5037863690713387E-2</v>
      </c>
      <c r="AG40" s="3">
        <v>2622</v>
      </c>
      <c r="AI40" s="65">
        <f t="shared" ref="AI40" si="294">(AJ40/AG40)-1</f>
        <v>5.1106025934401167E-2</v>
      </c>
      <c r="AJ40" s="3">
        <v>2756</v>
      </c>
      <c r="AL40" s="65">
        <f t="shared" si="266"/>
        <v>2.503628447024675E-2</v>
      </c>
      <c r="AM40" s="3">
        <v>2825</v>
      </c>
      <c r="AO40" s="65">
        <f t="shared" si="267"/>
        <v>2.5132743362831889E-2</v>
      </c>
      <c r="AP40" s="3">
        <v>2896</v>
      </c>
      <c r="AR40" s="65">
        <f t="shared" si="268"/>
        <v>4.4889502762430977E-2</v>
      </c>
      <c r="AS40" s="3">
        <v>3026</v>
      </c>
      <c r="AU40" s="65">
        <f t="shared" si="269"/>
        <v>1.9828155981493678E-2</v>
      </c>
      <c r="AV40" s="3">
        <v>3086</v>
      </c>
      <c r="AX40" s="65">
        <f t="shared" si="270"/>
        <v>8.6195722618276127E-2</v>
      </c>
      <c r="AY40" s="3">
        <v>3352</v>
      </c>
      <c r="BA40" s="65">
        <f t="shared" si="271"/>
        <v>5.0119331742243478E-2</v>
      </c>
      <c r="BB40" s="3">
        <v>3520</v>
      </c>
      <c r="BD40" s="65">
        <f t="shared" si="272"/>
        <v>4.2613636363636465E-2</v>
      </c>
      <c r="BE40" s="3">
        <v>3670</v>
      </c>
      <c r="BG40" s="65">
        <f t="shared" si="273"/>
        <v>3.9782016348773874E-2</v>
      </c>
      <c r="BH40" s="3">
        <v>3816</v>
      </c>
      <c r="BJ40" s="65">
        <f t="shared" si="274"/>
        <v>4.4549266247379427E-2</v>
      </c>
      <c r="BK40" s="12">
        <v>3986</v>
      </c>
      <c r="BM40" s="65">
        <f t="shared" si="275"/>
        <v>4.2147516307074806E-2</v>
      </c>
      <c r="BN40" s="12">
        <v>4154</v>
      </c>
      <c r="BP40" s="65">
        <f t="shared" si="276"/>
        <v>0</v>
      </c>
      <c r="BQ40" s="12">
        <v>4154</v>
      </c>
      <c r="BS40" s="65">
        <f t="shared" si="277"/>
        <v>5.0072219547424135E-2</v>
      </c>
      <c r="BT40" s="12">
        <v>4362</v>
      </c>
      <c r="BV40" s="65">
        <f t="shared" si="278"/>
        <v>2.9802842732691515E-2</v>
      </c>
      <c r="BW40" s="12">
        <v>4492</v>
      </c>
    </row>
    <row r="41" spans="1:75" x14ac:dyDescent="0.2">
      <c r="A41" s="2" t="s">
        <v>16</v>
      </c>
      <c r="C41" s="3">
        <v>98</v>
      </c>
      <c r="E41" s="65">
        <f t="shared" si="255"/>
        <v>4.081632653061229E-2</v>
      </c>
      <c r="F41" s="3">
        <v>102</v>
      </c>
      <c r="H41" s="65">
        <f t="shared" si="256"/>
        <v>0.17647058823529416</v>
      </c>
      <c r="I41" s="3">
        <v>120</v>
      </c>
      <c r="K41" s="65">
        <f t="shared" ref="K41" si="295">(L41/I41)-1</f>
        <v>0</v>
      </c>
      <c r="L41" s="3">
        <v>120</v>
      </c>
      <c r="N41" s="65">
        <f t="shared" ref="N41" si="296">(O41/L41)-1</f>
        <v>0</v>
      </c>
      <c r="O41" s="3">
        <v>120</v>
      </c>
      <c r="Q41" s="65">
        <f t="shared" ref="Q41" si="297">(R41/O41)-1</f>
        <v>0</v>
      </c>
      <c r="R41" s="3">
        <v>120</v>
      </c>
      <c r="T41" s="65">
        <f t="shared" ref="T41" si="298">(U41/R41)-1</f>
        <v>0</v>
      </c>
      <c r="U41" s="3">
        <v>120</v>
      </c>
      <c r="W41" s="65">
        <f t="shared" ref="W41" si="299">(X41/U41)-1</f>
        <v>0</v>
      </c>
      <c r="X41" s="3">
        <v>120</v>
      </c>
      <c r="Z41" s="65">
        <f t="shared" ref="Z41" si="300">(AA41/X41)-1</f>
        <v>0</v>
      </c>
      <c r="AA41" s="3">
        <v>120</v>
      </c>
      <c r="AC41" s="65">
        <f t="shared" ref="AC41" si="301">(AD41/AA41)-1</f>
        <v>0</v>
      </c>
      <c r="AD41" s="3">
        <v>120</v>
      </c>
      <c r="AF41" s="65">
        <f t="shared" si="264"/>
        <v>0</v>
      </c>
      <c r="AG41" s="3">
        <v>120</v>
      </c>
      <c r="AI41" s="65">
        <f t="shared" ref="AI41" si="302">(AJ41/AG41)-1</f>
        <v>0</v>
      </c>
      <c r="AJ41" s="3">
        <v>120</v>
      </c>
      <c r="AL41" s="65">
        <f t="shared" si="266"/>
        <v>0</v>
      </c>
      <c r="AM41" s="3">
        <v>120</v>
      </c>
      <c r="AO41" s="65">
        <f t="shared" si="267"/>
        <v>0</v>
      </c>
      <c r="AP41" s="3">
        <v>120</v>
      </c>
      <c r="AR41" s="65">
        <f t="shared" si="268"/>
        <v>0</v>
      </c>
      <c r="AS41" s="3">
        <v>120</v>
      </c>
      <c r="AU41" s="65">
        <f t="shared" si="269"/>
        <v>0</v>
      </c>
      <c r="AV41" s="3">
        <v>120</v>
      </c>
      <c r="AX41" s="65">
        <f t="shared" si="270"/>
        <v>0</v>
      </c>
      <c r="AY41" s="3">
        <v>120</v>
      </c>
      <c r="BA41" s="65">
        <f t="shared" si="271"/>
        <v>0</v>
      </c>
      <c r="BB41" s="3">
        <v>120</v>
      </c>
      <c r="BD41" s="65">
        <f t="shared" si="272"/>
        <v>0.43333333333333335</v>
      </c>
      <c r="BE41" s="3">
        <v>172</v>
      </c>
      <c r="BG41" s="65">
        <f t="shared" si="273"/>
        <v>0</v>
      </c>
      <c r="BH41" s="3">
        <v>172</v>
      </c>
      <c r="BJ41" s="65">
        <f t="shared" si="274"/>
        <v>0</v>
      </c>
      <c r="BK41" s="12">
        <v>172</v>
      </c>
      <c r="BM41" s="65">
        <f t="shared" si="275"/>
        <v>0</v>
      </c>
      <c r="BN41" s="3">
        <v>172</v>
      </c>
      <c r="BP41" s="65">
        <f t="shared" si="276"/>
        <v>0</v>
      </c>
      <c r="BQ41" s="3">
        <v>172</v>
      </c>
      <c r="BS41" s="65">
        <f t="shared" si="277"/>
        <v>0</v>
      </c>
      <c r="BT41" s="3">
        <v>172</v>
      </c>
      <c r="BV41" s="65">
        <f t="shared" si="278"/>
        <v>0</v>
      </c>
      <c r="BW41" s="3">
        <v>172</v>
      </c>
    </row>
    <row r="42" spans="1:75" x14ac:dyDescent="0.2">
      <c r="A42" s="2" t="s">
        <v>28</v>
      </c>
      <c r="E42" s="65" t="e">
        <f t="shared" si="255"/>
        <v>#DIV/0!</v>
      </c>
      <c r="H42" s="65" t="e">
        <f t="shared" si="256"/>
        <v>#DIV/0!</v>
      </c>
      <c r="K42" s="65" t="e">
        <f t="shared" ref="K42" si="303">(L42/I42)-1</f>
        <v>#DIV/0!</v>
      </c>
      <c r="L42" s="3">
        <v>20</v>
      </c>
      <c r="N42" s="65">
        <f t="shared" ref="N42" si="304">(O42/L42)-1</f>
        <v>0</v>
      </c>
      <c r="O42" s="3">
        <v>20</v>
      </c>
      <c r="Q42" s="65">
        <f t="shared" ref="Q42" si="305">(R42/O42)-1</f>
        <v>0</v>
      </c>
      <c r="R42" s="3">
        <v>20</v>
      </c>
      <c r="T42" s="65">
        <f t="shared" ref="T42" si="306">(U42/R42)-1</f>
        <v>0</v>
      </c>
      <c r="U42" s="3">
        <v>20</v>
      </c>
      <c r="W42" s="65">
        <f t="shared" ref="W42" si="307">(X42/U42)-1</f>
        <v>0</v>
      </c>
      <c r="X42" s="3">
        <v>20</v>
      </c>
      <c r="Z42" s="65">
        <f t="shared" ref="Z42" si="308">(AA42/X42)-1</f>
        <v>0</v>
      </c>
      <c r="AA42" s="3">
        <v>20</v>
      </c>
      <c r="AC42" s="65">
        <f t="shared" ref="AC42" si="309">(AD42/AA42)-1</f>
        <v>0</v>
      </c>
      <c r="AD42" s="3">
        <v>20</v>
      </c>
      <c r="AF42" s="65">
        <f t="shared" si="264"/>
        <v>0</v>
      </c>
      <c r="AG42" s="3">
        <v>20</v>
      </c>
      <c r="AI42" s="65">
        <f t="shared" ref="AI42" si="310">(AJ42/AG42)-1</f>
        <v>0</v>
      </c>
      <c r="AJ42" s="3">
        <v>20</v>
      </c>
      <c r="AL42" s="65">
        <f t="shared" si="266"/>
        <v>0</v>
      </c>
      <c r="AM42" s="3">
        <v>20</v>
      </c>
      <c r="AO42" s="65">
        <f t="shared" si="267"/>
        <v>0</v>
      </c>
      <c r="AP42" s="3">
        <v>20</v>
      </c>
      <c r="AR42" s="65">
        <f t="shared" si="268"/>
        <v>0</v>
      </c>
      <c r="AS42" s="3">
        <v>20</v>
      </c>
      <c r="AU42" s="65">
        <f t="shared" si="269"/>
        <v>0</v>
      </c>
      <c r="AV42" s="3">
        <v>20</v>
      </c>
      <c r="AX42" s="65">
        <f t="shared" si="270"/>
        <v>0</v>
      </c>
      <c r="AY42" s="3">
        <v>20</v>
      </c>
      <c r="BA42" s="65">
        <f t="shared" si="271"/>
        <v>0</v>
      </c>
      <c r="BB42" s="3">
        <v>20</v>
      </c>
      <c r="BD42" s="65">
        <f t="shared" si="272"/>
        <v>0.39999999999999991</v>
      </c>
      <c r="BE42" s="3">
        <v>28</v>
      </c>
      <c r="BG42" s="65">
        <f t="shared" si="273"/>
        <v>0</v>
      </c>
      <c r="BH42" s="3">
        <v>28</v>
      </c>
      <c r="BJ42" s="65">
        <f t="shared" si="274"/>
        <v>0</v>
      </c>
      <c r="BK42" s="12">
        <v>28</v>
      </c>
      <c r="BM42" s="65">
        <f t="shared" si="275"/>
        <v>0</v>
      </c>
      <c r="BN42" s="3">
        <v>28</v>
      </c>
      <c r="BP42" s="65">
        <f t="shared" si="276"/>
        <v>0</v>
      </c>
      <c r="BQ42" s="3">
        <v>28</v>
      </c>
      <c r="BS42" s="65">
        <f t="shared" si="277"/>
        <v>0</v>
      </c>
      <c r="BT42" s="3">
        <v>28</v>
      </c>
      <c r="BV42" s="65">
        <f t="shared" si="278"/>
        <v>0</v>
      </c>
      <c r="BW42" s="3">
        <v>28</v>
      </c>
    </row>
    <row r="43" spans="1:75" x14ac:dyDescent="0.2">
      <c r="A43" s="2" t="s">
        <v>65</v>
      </c>
      <c r="C43" s="8">
        <f t="shared" ref="C43:AJ43" si="311">SUM(C38:C42)</f>
        <v>4804</v>
      </c>
      <c r="D43" s="15"/>
      <c r="E43" s="65">
        <f t="shared" si="255"/>
        <v>4.8917568692756097E-2</v>
      </c>
      <c r="F43" s="8">
        <f t="shared" si="311"/>
        <v>5039</v>
      </c>
      <c r="G43" s="15"/>
      <c r="H43" s="65">
        <f t="shared" si="256"/>
        <v>8.7318912482635458E-2</v>
      </c>
      <c r="I43" s="8">
        <f t="shared" si="311"/>
        <v>5479</v>
      </c>
      <c r="J43" s="15"/>
      <c r="K43" s="65">
        <f t="shared" ref="K43:K44" si="312">(L43/I43)-1</f>
        <v>8.1584230699032645E-2</v>
      </c>
      <c r="L43" s="8">
        <f t="shared" si="311"/>
        <v>5926</v>
      </c>
      <c r="M43" s="15"/>
      <c r="N43" s="65">
        <f t="shared" ref="N43:N44" si="313">(O43/L43)-1</f>
        <v>0.13179210259871743</v>
      </c>
      <c r="O43" s="8">
        <f t="shared" si="311"/>
        <v>6707</v>
      </c>
      <c r="P43" s="15"/>
      <c r="Q43" s="65">
        <f t="shared" ref="Q43:Q44" si="314">(R43/O43)-1</f>
        <v>9.3484419263456076E-2</v>
      </c>
      <c r="R43" s="8">
        <f t="shared" si="311"/>
        <v>7334</v>
      </c>
      <c r="S43" s="15"/>
      <c r="T43" s="65">
        <f t="shared" ref="T43:T44" si="315">(U43/R43)-1</f>
        <v>4.7313880556313137E-2</v>
      </c>
      <c r="U43" s="8">
        <f t="shared" si="311"/>
        <v>7681</v>
      </c>
      <c r="V43" s="15"/>
      <c r="W43" s="65">
        <f t="shared" ref="W43:W44" si="316">(X43/U43)-1</f>
        <v>4.6217940372347277E-2</v>
      </c>
      <c r="X43" s="8">
        <f t="shared" si="311"/>
        <v>8036</v>
      </c>
      <c r="Y43" s="15"/>
      <c r="Z43" s="65">
        <f t="shared" ref="Z43:Z44" si="317">(AA43/X43)-1</f>
        <v>4.629168740666989E-2</v>
      </c>
      <c r="AA43" s="8">
        <f t="shared" si="311"/>
        <v>8408</v>
      </c>
      <c r="AB43" s="15"/>
      <c r="AC43" s="65">
        <f t="shared" ref="AC43:AC44" si="318">(AD43/AA43)-1</f>
        <v>4.6503330161750789E-2</v>
      </c>
      <c r="AD43" s="8">
        <f t="shared" si="311"/>
        <v>8799</v>
      </c>
      <c r="AE43" s="15"/>
      <c r="AF43" s="65">
        <f t="shared" si="264"/>
        <v>5.5347198545289134E-2</v>
      </c>
      <c r="AG43" s="8">
        <f t="shared" si="311"/>
        <v>9286</v>
      </c>
      <c r="AH43" s="15"/>
      <c r="AI43" s="65">
        <f t="shared" ref="AI43:AI44" si="319">(AJ43/AG43)-1</f>
        <v>6.3213439586474296E-2</v>
      </c>
      <c r="AJ43" s="8">
        <f t="shared" si="311"/>
        <v>9873</v>
      </c>
      <c r="AK43" s="15"/>
      <c r="AL43" s="65">
        <f t="shared" si="266"/>
        <v>2.4713866099463244E-2</v>
      </c>
      <c r="AM43" s="8">
        <f t="shared" ref="AM43" si="320">SUM(AM38:AM42)</f>
        <v>10117</v>
      </c>
      <c r="AN43" s="15"/>
      <c r="AO43" s="65">
        <f t="shared" si="267"/>
        <v>3.4199861619057081E-2</v>
      </c>
      <c r="AP43" s="8">
        <f t="shared" ref="AP43" si="321">SUM(AP38:AP42)</f>
        <v>10463</v>
      </c>
      <c r="AQ43" s="15"/>
      <c r="AR43" s="65">
        <f t="shared" si="268"/>
        <v>4.7500716811621935E-2</v>
      </c>
      <c r="AS43" s="8">
        <f t="shared" ref="AS43" si="322">SUM(AS38:AS42)</f>
        <v>10960</v>
      </c>
      <c r="AT43" s="15"/>
      <c r="AU43" s="65">
        <f t="shared" si="269"/>
        <v>1.9799270072992758E-2</v>
      </c>
      <c r="AV43" s="8">
        <f t="shared" ref="AV43" si="323">SUM(AV38:AV42)</f>
        <v>11177</v>
      </c>
      <c r="AW43" s="15"/>
      <c r="AX43" s="65">
        <f t="shared" si="270"/>
        <v>5.4129014941397546E-2</v>
      </c>
      <c r="AY43" s="8">
        <f t="shared" ref="AY43" si="324">SUM(AY38:AY42)</f>
        <v>11782</v>
      </c>
      <c r="AZ43" s="15"/>
      <c r="BA43" s="65">
        <f t="shared" si="271"/>
        <v>4.8124257341707777E-2</v>
      </c>
      <c r="BB43" s="8">
        <f t="shared" ref="BB43" si="325">SUM(BB38:BB42)</f>
        <v>12349</v>
      </c>
      <c r="BC43" s="15"/>
      <c r="BD43" s="65">
        <f t="shared" si="272"/>
        <v>1.911085917888089E-2</v>
      </c>
      <c r="BE43" s="8">
        <f t="shared" ref="BE43" si="326">SUM(BE38:BE42)</f>
        <v>12585</v>
      </c>
      <c r="BF43" s="15"/>
      <c r="BG43" s="65">
        <f t="shared" si="273"/>
        <v>1.3746523639253105E-2</v>
      </c>
      <c r="BH43" s="8">
        <f t="shared" ref="BH43" si="327">SUM(BH38:BH42)</f>
        <v>12758</v>
      </c>
      <c r="BI43" s="15"/>
      <c r="BJ43" s="65">
        <f t="shared" si="274"/>
        <v>4.4050791660134925E-2</v>
      </c>
      <c r="BK43" s="33">
        <f>SUM(BK38:BK42)</f>
        <v>13320</v>
      </c>
      <c r="BL43" s="15"/>
      <c r="BM43" s="65">
        <f t="shared" si="275"/>
        <v>9.1891891891891841E-2</v>
      </c>
      <c r="BN43" s="33">
        <f>SUM(BN38:BN42)</f>
        <v>14544</v>
      </c>
      <c r="BO43" s="15"/>
      <c r="BP43" s="65">
        <f t="shared" si="276"/>
        <v>0</v>
      </c>
      <c r="BQ43" s="33">
        <f>SUM(BQ38:BQ42)</f>
        <v>14544</v>
      </c>
      <c r="BR43" s="15"/>
      <c r="BS43" s="65">
        <f t="shared" si="277"/>
        <v>4.9367436743674276E-2</v>
      </c>
      <c r="BT43" s="33">
        <f t="shared" ref="BT43" si="328">SUM(BT38:BT42)</f>
        <v>15262</v>
      </c>
      <c r="BV43" s="65">
        <f t="shared" si="278"/>
        <v>2.948499541344507E-2</v>
      </c>
      <c r="BW43" s="33">
        <f>SUM(BW38:BW42)</f>
        <v>15712</v>
      </c>
    </row>
    <row r="44" spans="1:75" x14ac:dyDescent="0.2">
      <c r="A44" s="2" t="s">
        <v>66</v>
      </c>
      <c r="E44" s="65" t="e">
        <f t="shared" ref="E44:E45" si="329">(F44/C44)-1</f>
        <v>#DIV/0!</v>
      </c>
      <c r="H44" s="65" t="e">
        <f t="shared" ref="H44:H45" si="330">(I44/F44)-1</f>
        <v>#DIV/0!</v>
      </c>
      <c r="K44" s="65" t="e">
        <f t="shared" si="312"/>
        <v>#DIV/0!</v>
      </c>
      <c r="N44" s="65" t="e">
        <f t="shared" si="313"/>
        <v>#DIV/0!</v>
      </c>
      <c r="Q44" s="65" t="e">
        <f t="shared" si="314"/>
        <v>#DIV/0!</v>
      </c>
      <c r="T44" s="65" t="e">
        <f t="shared" si="315"/>
        <v>#DIV/0!</v>
      </c>
      <c r="W44" s="65" t="e">
        <f t="shared" si="316"/>
        <v>#DIV/0!</v>
      </c>
      <c r="Z44" s="65" t="e">
        <f t="shared" si="317"/>
        <v>#DIV/0!</v>
      </c>
      <c r="AC44" s="65" t="e">
        <f t="shared" si="318"/>
        <v>#DIV/0!</v>
      </c>
      <c r="AF44" s="65" t="e">
        <f t="shared" ref="AF44:AF45" si="331">(AG44/AD44)-1</f>
        <v>#DIV/0!</v>
      </c>
      <c r="AI44" s="65" t="e">
        <f t="shared" si="319"/>
        <v>#DIV/0!</v>
      </c>
      <c r="AL44" s="65" t="e">
        <f t="shared" ref="AL44:AL45" si="332">(AM44/AJ44)-1</f>
        <v>#DIV/0!</v>
      </c>
      <c r="AO44" s="65" t="e">
        <f t="shared" ref="AO44:AO45" si="333">(AP44/AM44)-1</f>
        <v>#DIV/0!</v>
      </c>
      <c r="AR44" s="65" t="e">
        <f t="shared" ref="AR44:AR45" si="334">(AS44/AP44)-1</f>
        <v>#DIV/0!</v>
      </c>
      <c r="AU44" s="65" t="e">
        <f t="shared" ref="AU44:AU45" si="335">(AV44/AS44)-1</f>
        <v>#DIV/0!</v>
      </c>
      <c r="AX44" s="65" t="e">
        <f t="shared" ref="AX44:AX45" si="336">(AY44/AV44)-1</f>
        <v>#DIV/0!</v>
      </c>
      <c r="BA44" s="65" t="e">
        <f t="shared" ref="BA44:BA45" si="337">(BB44/AY44)-1</f>
        <v>#DIV/0!</v>
      </c>
      <c r="BD44" s="65" t="e">
        <f t="shared" ref="BD44:BD45" si="338">(BE44/BB44)-1</f>
        <v>#DIV/0!</v>
      </c>
      <c r="BE44" s="3">
        <v>40</v>
      </c>
      <c r="BG44" s="65">
        <f t="shared" si="273"/>
        <v>0</v>
      </c>
      <c r="BH44" s="3">
        <v>40</v>
      </c>
      <c r="BJ44" s="65">
        <f t="shared" si="274"/>
        <v>0</v>
      </c>
      <c r="BK44" s="12">
        <v>40</v>
      </c>
      <c r="BM44" s="65">
        <f t="shared" si="275"/>
        <v>0</v>
      </c>
      <c r="BN44" s="12">
        <v>40</v>
      </c>
      <c r="BP44" s="65">
        <f t="shared" si="276"/>
        <v>1</v>
      </c>
      <c r="BQ44" s="12">
        <v>80</v>
      </c>
      <c r="BS44" s="65">
        <f t="shared" si="277"/>
        <v>-0.30000000000000004</v>
      </c>
      <c r="BT44" s="12">
        <f>16+40</f>
        <v>56</v>
      </c>
      <c r="BV44" s="65">
        <f t="shared" si="278"/>
        <v>0.4285714285714286</v>
      </c>
      <c r="BW44" s="12">
        <f>40+40</f>
        <v>80</v>
      </c>
    </row>
    <row r="45" spans="1:75" x14ac:dyDescent="0.2">
      <c r="A45" s="2" t="s">
        <v>17</v>
      </c>
      <c r="C45" s="8">
        <f>C43+C44</f>
        <v>4804</v>
      </c>
      <c r="D45" s="15"/>
      <c r="E45" s="65">
        <f t="shared" si="329"/>
        <v>4.8917568692756097E-2</v>
      </c>
      <c r="F45" s="8">
        <f>F43+F44</f>
        <v>5039</v>
      </c>
      <c r="G45" s="15"/>
      <c r="H45" s="65">
        <f t="shared" si="330"/>
        <v>8.7318912482635458E-2</v>
      </c>
      <c r="I45" s="8">
        <f>I43+I44</f>
        <v>5479</v>
      </c>
      <c r="J45" s="15"/>
      <c r="K45" s="65">
        <f t="shared" ref="K45" si="339">(L45/I45)-1</f>
        <v>8.1584230699032645E-2</v>
      </c>
      <c r="L45" s="8">
        <f>L43+L44</f>
        <v>5926</v>
      </c>
      <c r="M45" s="15"/>
      <c r="N45" s="65">
        <f t="shared" ref="N45" si="340">(O45/L45)-1</f>
        <v>0.13179210259871743</v>
      </c>
      <c r="O45" s="8">
        <f>O43+O44</f>
        <v>6707</v>
      </c>
      <c r="P45" s="15"/>
      <c r="Q45" s="65">
        <f t="shared" ref="Q45" si="341">(R45/O45)-1</f>
        <v>9.3484419263456076E-2</v>
      </c>
      <c r="R45" s="8">
        <f>R43+R44</f>
        <v>7334</v>
      </c>
      <c r="S45" s="15"/>
      <c r="T45" s="65">
        <f t="shared" ref="T45" si="342">(U45/R45)-1</f>
        <v>4.7313880556313137E-2</v>
      </c>
      <c r="U45" s="8">
        <f>U43+U44</f>
        <v>7681</v>
      </c>
      <c r="V45" s="15"/>
      <c r="W45" s="65">
        <f t="shared" ref="W45" si="343">(X45/U45)-1</f>
        <v>4.6217940372347277E-2</v>
      </c>
      <c r="X45" s="8">
        <f>X43+X44</f>
        <v>8036</v>
      </c>
      <c r="Y45" s="15"/>
      <c r="Z45" s="65">
        <f t="shared" ref="Z45" si="344">(AA45/X45)-1</f>
        <v>4.629168740666989E-2</v>
      </c>
      <c r="AA45" s="8">
        <f>AA43+AA44</f>
        <v>8408</v>
      </c>
      <c r="AB45" s="15"/>
      <c r="AC45" s="65">
        <f t="shared" ref="AC45" si="345">(AD45/AA45)-1</f>
        <v>4.6503330161750789E-2</v>
      </c>
      <c r="AD45" s="8">
        <f>AD43+AD44</f>
        <v>8799</v>
      </c>
      <c r="AE45" s="15"/>
      <c r="AF45" s="65">
        <f t="shared" si="331"/>
        <v>5.5347198545289134E-2</v>
      </c>
      <c r="AG45" s="8">
        <f>AG43+AG44</f>
        <v>9286</v>
      </c>
      <c r="AH45" s="15"/>
      <c r="AI45" s="65">
        <f t="shared" ref="AI45" si="346">(AJ45/AG45)-1</f>
        <v>6.3213439586474296E-2</v>
      </c>
      <c r="AJ45" s="8">
        <f>AJ43+AJ44</f>
        <v>9873</v>
      </c>
      <c r="AK45" s="15"/>
      <c r="AL45" s="65">
        <f t="shared" si="332"/>
        <v>2.4713866099463244E-2</v>
      </c>
      <c r="AM45" s="8">
        <f>AM43+AM44</f>
        <v>10117</v>
      </c>
      <c r="AN45" s="15"/>
      <c r="AO45" s="65">
        <f t="shared" si="333"/>
        <v>3.4199861619057081E-2</v>
      </c>
      <c r="AP45" s="8">
        <f>AP43+AP44</f>
        <v>10463</v>
      </c>
      <c r="AQ45" s="15"/>
      <c r="AR45" s="65">
        <f t="shared" si="334"/>
        <v>4.7500716811621935E-2</v>
      </c>
      <c r="AS45" s="8">
        <f>AS43+AS44</f>
        <v>10960</v>
      </c>
      <c r="AT45" s="15"/>
      <c r="AU45" s="65">
        <f t="shared" si="335"/>
        <v>1.9799270072992758E-2</v>
      </c>
      <c r="AV45" s="8">
        <f>AV43+AV44</f>
        <v>11177</v>
      </c>
      <c r="AW45" s="15"/>
      <c r="AX45" s="65">
        <f t="shared" si="336"/>
        <v>5.4129014941397546E-2</v>
      </c>
      <c r="AY45" s="8">
        <f>AY43+AY44</f>
        <v>11782</v>
      </c>
      <c r="AZ45" s="15"/>
      <c r="BA45" s="65">
        <f t="shared" si="337"/>
        <v>4.8124257341707777E-2</v>
      </c>
      <c r="BB45" s="8">
        <f>BB43+BB44</f>
        <v>12349</v>
      </c>
      <c r="BC45" s="15"/>
      <c r="BD45" s="65">
        <f t="shared" si="338"/>
        <v>2.2349987853267361E-2</v>
      </c>
      <c r="BE45" s="8">
        <f>BE43+BE44</f>
        <v>12625</v>
      </c>
      <c r="BF45" s="15"/>
      <c r="BG45" s="65">
        <f t="shared" si="273"/>
        <v>1.3702970297029715E-2</v>
      </c>
      <c r="BH45" s="8">
        <f>BH43+BH44</f>
        <v>12798</v>
      </c>
      <c r="BI45" s="15"/>
      <c r="BJ45" s="65">
        <f t="shared" si="274"/>
        <v>4.3913111423659945E-2</v>
      </c>
      <c r="BK45" s="33">
        <f t="shared" ref="BK45" si="347">BK43+BK44</f>
        <v>13360</v>
      </c>
      <c r="BL45" s="15"/>
      <c r="BM45" s="65">
        <f t="shared" si="275"/>
        <v>9.1616766467065958E-2</v>
      </c>
      <c r="BN45" s="33">
        <f>BN43+BN44</f>
        <v>14584</v>
      </c>
      <c r="BO45" s="15"/>
      <c r="BP45" s="65">
        <f t="shared" si="276"/>
        <v>2.7427317608337276E-3</v>
      </c>
      <c r="BQ45" s="33">
        <f>BQ43+BQ44</f>
        <v>14624</v>
      </c>
      <c r="BR45" s="15"/>
      <c r="BS45" s="65">
        <f t="shared" si="277"/>
        <v>4.7456236323851098E-2</v>
      </c>
      <c r="BT45" s="33">
        <f>BT43+BT44</f>
        <v>15318</v>
      </c>
      <c r="BV45" s="65">
        <f t="shared" si="278"/>
        <v>3.0943987465726686E-2</v>
      </c>
      <c r="BW45" s="33">
        <f>BW43+BW44</f>
        <v>15792</v>
      </c>
    </row>
    <row r="46" spans="1:75" x14ac:dyDescent="0.2">
      <c r="A46" s="2" t="s">
        <v>19</v>
      </c>
      <c r="C46" s="3">
        <v>3214</v>
      </c>
      <c r="E46" s="65">
        <f t="shared" si="255"/>
        <v>3.6714374611076517E-2</v>
      </c>
      <c r="F46" s="3">
        <v>3332</v>
      </c>
      <c r="H46" s="65">
        <f t="shared" si="256"/>
        <v>4.021608643457375E-2</v>
      </c>
      <c r="I46" s="3">
        <v>3466</v>
      </c>
      <c r="K46" s="65">
        <f t="shared" ref="K46" si="348">(L46/I46)-1</f>
        <v>4.0392383150605893E-2</v>
      </c>
      <c r="L46" s="3">
        <v>3606</v>
      </c>
      <c r="N46" s="65">
        <f t="shared" ref="N46" si="349">(O46/L46)-1</f>
        <v>4.991680532445919E-2</v>
      </c>
      <c r="O46" s="3">
        <v>3786</v>
      </c>
      <c r="Q46" s="65">
        <f t="shared" ref="Q46" si="350">(R46/O46)-1</f>
        <v>4.8071843634442724E-2</v>
      </c>
      <c r="R46" s="3">
        <v>3968</v>
      </c>
      <c r="T46" s="65">
        <f t="shared" ref="T46" si="351">(U46/R46)-1</f>
        <v>5.9979838709677491E-2</v>
      </c>
      <c r="U46" s="3">
        <v>4206</v>
      </c>
      <c r="W46" s="65">
        <f t="shared" ref="W46" si="352">(X46/U46)-1</f>
        <v>5.7536852116024662E-2</v>
      </c>
      <c r="X46" s="3">
        <v>4448</v>
      </c>
      <c r="Z46" s="65">
        <f t="shared" ref="Z46" si="353">(AA46/X46)-1</f>
        <v>5.755395683453246E-2</v>
      </c>
      <c r="AA46" s="3">
        <v>4704</v>
      </c>
      <c r="AC46" s="65">
        <f t="shared" ref="AC46" si="354">(AD46/AA46)-1</f>
        <v>5.7823129251700633E-2</v>
      </c>
      <c r="AD46" s="3">
        <v>4976</v>
      </c>
      <c r="AF46" s="65">
        <f t="shared" si="264"/>
        <v>5.7877813504823239E-2</v>
      </c>
      <c r="AG46" s="3">
        <v>5264</v>
      </c>
      <c r="AI46" s="65">
        <f t="shared" ref="AI46" si="355">(AJ46/AG46)-1</f>
        <v>5.0151975683890626E-2</v>
      </c>
      <c r="AJ46" s="3">
        <v>5528</v>
      </c>
      <c r="AL46" s="65">
        <f t="shared" si="266"/>
        <v>2.4963820549927629E-2</v>
      </c>
      <c r="AM46" s="3">
        <v>5666</v>
      </c>
      <c r="AO46" s="65">
        <f t="shared" si="267"/>
        <v>2.4708789269325848E-2</v>
      </c>
      <c r="AP46" s="3">
        <v>5806</v>
      </c>
      <c r="AR46" s="65">
        <f t="shared" si="268"/>
        <v>4.4781260764726216E-2</v>
      </c>
      <c r="AS46" s="3">
        <v>6066</v>
      </c>
      <c r="AU46" s="65">
        <f t="shared" si="269"/>
        <v>3.4948895483020159E-2</v>
      </c>
      <c r="AV46" s="3">
        <v>6278</v>
      </c>
      <c r="AX46" s="65">
        <f t="shared" si="270"/>
        <v>2.007008601465432E-2</v>
      </c>
      <c r="AY46" s="3">
        <f>$AY$18</f>
        <v>6404</v>
      </c>
      <c r="BA46" s="65">
        <f t="shared" si="271"/>
        <v>2.9356652092442204E-2</v>
      </c>
      <c r="BB46" s="3">
        <v>6592</v>
      </c>
      <c r="BD46" s="65">
        <f t="shared" si="272"/>
        <v>2.7912621359223344E-2</v>
      </c>
      <c r="BE46" s="3">
        <v>6776</v>
      </c>
      <c r="BG46" s="65">
        <f t="shared" si="273"/>
        <v>2.7302243211334121E-2</v>
      </c>
      <c r="BH46" s="3">
        <v>6961</v>
      </c>
      <c r="BJ46" s="65">
        <f t="shared" si="274"/>
        <v>2.4278120959632332E-2</v>
      </c>
      <c r="BK46" s="12">
        <v>7130</v>
      </c>
      <c r="BM46" s="65">
        <f t="shared" si="275"/>
        <v>0</v>
      </c>
      <c r="BN46" s="12">
        <v>7130</v>
      </c>
      <c r="BP46" s="65">
        <f t="shared" si="276"/>
        <v>0</v>
      </c>
      <c r="BQ46" s="12">
        <v>7130</v>
      </c>
      <c r="BS46" s="65">
        <f t="shared" si="277"/>
        <v>1.9635343618513268E-2</v>
      </c>
      <c r="BT46" s="12">
        <v>7270</v>
      </c>
      <c r="BV46" s="65">
        <f t="shared" si="278"/>
        <v>1.9532324621733155E-2</v>
      </c>
      <c r="BW46" s="12">
        <v>7412</v>
      </c>
    </row>
    <row r="47" spans="1:75" x14ac:dyDescent="0.2">
      <c r="A47" s="2" t="s">
        <v>18</v>
      </c>
      <c r="C47" s="3">
        <v>2408</v>
      </c>
      <c r="E47" s="65">
        <f t="shared" si="255"/>
        <v>2.1594684385382035E-2</v>
      </c>
      <c r="F47" s="3">
        <v>2460</v>
      </c>
      <c r="H47" s="65">
        <f t="shared" si="256"/>
        <v>2.9268292682926855E-2</v>
      </c>
      <c r="I47" s="3">
        <v>2532</v>
      </c>
      <c r="K47" s="65">
        <f t="shared" ref="K47" si="356">(L47/I47)-1</f>
        <v>4.2654028436019065E-2</v>
      </c>
      <c r="L47" s="3">
        <v>2640</v>
      </c>
      <c r="N47" s="65">
        <f t="shared" ref="N47" si="357">(O47/L47)-1</f>
        <v>9.0151515151515094E-2</v>
      </c>
      <c r="O47" s="3">
        <v>2878</v>
      </c>
      <c r="Q47" s="65">
        <f t="shared" ref="Q47" si="358">(R47/O47)-1</f>
        <v>5.0729673384294571E-2</v>
      </c>
      <c r="R47" s="3">
        <v>3024</v>
      </c>
      <c r="T47" s="65">
        <f t="shared" ref="T47" si="359">(U47/R47)-1</f>
        <v>6.0185185185185119E-2</v>
      </c>
      <c r="U47" s="3">
        <v>3206</v>
      </c>
      <c r="W47" s="65">
        <f t="shared" ref="W47" si="360">(X47/U47)-1</f>
        <v>5.9887710542732453E-2</v>
      </c>
      <c r="X47" s="3">
        <v>3398</v>
      </c>
      <c r="Z47" s="65">
        <f t="shared" ref="Z47" si="361">(AA47/X47)-1</f>
        <v>0</v>
      </c>
      <c r="AA47" s="3">
        <v>3398</v>
      </c>
      <c r="AC47" s="65">
        <f t="shared" ref="AC47" si="362">(AD47/AA47)-1</f>
        <v>5.885815185403187E-2</v>
      </c>
      <c r="AD47" s="3">
        <v>3598</v>
      </c>
      <c r="AF47" s="65">
        <f t="shared" si="264"/>
        <v>6.0033351862145645E-2</v>
      </c>
      <c r="AG47" s="3">
        <v>3814</v>
      </c>
      <c r="AI47" s="65">
        <f t="shared" ref="AI47" si="363">(AJ47/AG47)-1</f>
        <v>4.9816465652857911E-2</v>
      </c>
      <c r="AJ47" s="3">
        <v>4004</v>
      </c>
      <c r="AL47" s="65">
        <f t="shared" si="266"/>
        <v>2.4975024975024906E-2</v>
      </c>
      <c r="AM47" s="3">
        <v>4104</v>
      </c>
      <c r="AO47" s="65">
        <f t="shared" si="267"/>
        <v>2.4853801169590684E-2</v>
      </c>
      <c r="AP47" s="3">
        <v>4206</v>
      </c>
      <c r="AR47" s="65">
        <f t="shared" si="268"/>
        <v>4.5173561578697008E-2</v>
      </c>
      <c r="AS47" s="3">
        <v>4396</v>
      </c>
      <c r="AU47" s="65">
        <f t="shared" si="269"/>
        <v>3.5031847133758065E-2</v>
      </c>
      <c r="AV47" s="3">
        <v>4550</v>
      </c>
      <c r="AX47" s="65">
        <f t="shared" si="270"/>
        <v>2.9890109890109873E-2</v>
      </c>
      <c r="AY47" s="3">
        <f>$AY$19</f>
        <v>4686</v>
      </c>
      <c r="BA47" s="65">
        <f t="shared" si="271"/>
        <v>2.9876227059325577E-2</v>
      </c>
      <c r="BB47" s="3">
        <v>4826</v>
      </c>
      <c r="BD47" s="65">
        <f t="shared" si="272"/>
        <v>3.5225859925404057E-2</v>
      </c>
      <c r="BE47" s="3">
        <v>4996</v>
      </c>
      <c r="BG47" s="65">
        <f t="shared" si="273"/>
        <v>3.5228182546036768E-2</v>
      </c>
      <c r="BH47" s="3">
        <v>5172</v>
      </c>
      <c r="BJ47" s="65">
        <f t="shared" si="274"/>
        <v>3.5189481825212754E-2</v>
      </c>
      <c r="BK47" s="12">
        <v>5354</v>
      </c>
      <c r="BM47" s="65">
        <f t="shared" si="275"/>
        <v>3.5113933507657791E-2</v>
      </c>
      <c r="BN47" s="12">
        <v>5542</v>
      </c>
      <c r="BP47" s="65">
        <f t="shared" si="276"/>
        <v>-9.7798628653915531E-2</v>
      </c>
      <c r="BQ47" s="12">
        <v>5000</v>
      </c>
      <c r="BS47" s="65">
        <f t="shared" si="277"/>
        <v>3.0000000000000027E-2</v>
      </c>
      <c r="BT47" s="12">
        <v>5150</v>
      </c>
      <c r="BV47" s="65">
        <f t="shared" si="278"/>
        <v>2.019417475728158E-2</v>
      </c>
      <c r="BW47" s="12">
        <v>5254</v>
      </c>
    </row>
    <row r="48" spans="1:75" x14ac:dyDescent="0.2">
      <c r="A48" s="2" t="s">
        <v>20</v>
      </c>
      <c r="C48" s="3">
        <v>30</v>
      </c>
      <c r="E48" s="65">
        <f t="shared" si="255"/>
        <v>6.6666666666666652E-2</v>
      </c>
      <c r="F48" s="3">
        <v>32</v>
      </c>
      <c r="H48" s="65">
        <f t="shared" si="256"/>
        <v>6.25E-2</v>
      </c>
      <c r="I48" s="3">
        <v>34</v>
      </c>
      <c r="K48" s="65">
        <f t="shared" ref="K48" si="364">(L48/I48)-1</f>
        <v>0</v>
      </c>
      <c r="L48" s="3">
        <v>34</v>
      </c>
      <c r="N48" s="65">
        <f t="shared" ref="N48" si="365">(O48/L48)-1</f>
        <v>0.17647058823529416</v>
      </c>
      <c r="O48" s="3">
        <v>40</v>
      </c>
      <c r="Q48" s="65">
        <f t="shared" ref="Q48" si="366">(R48/O48)-1</f>
        <v>0.10000000000000009</v>
      </c>
      <c r="R48" s="3">
        <v>44</v>
      </c>
      <c r="T48" s="65">
        <f t="shared" ref="T48" si="367">(U48/R48)-1</f>
        <v>0</v>
      </c>
      <c r="U48" s="3">
        <v>44</v>
      </c>
      <c r="W48" s="65">
        <f t="shared" ref="W48" si="368">(X48/U48)-1</f>
        <v>0</v>
      </c>
      <c r="X48" s="3">
        <v>44</v>
      </c>
      <c r="Z48" s="65">
        <f t="shared" ref="Z48" si="369">(AA48/X48)-1</f>
        <v>0</v>
      </c>
      <c r="AA48" s="3">
        <v>44</v>
      </c>
      <c r="AC48" s="65">
        <f t="shared" ref="AC48" si="370">(AD48/AA48)-1</f>
        <v>0</v>
      </c>
      <c r="AD48" s="3">
        <v>44</v>
      </c>
      <c r="AF48" s="65">
        <f t="shared" si="264"/>
        <v>0</v>
      </c>
      <c r="AG48" s="3">
        <v>44</v>
      </c>
      <c r="AI48" s="65">
        <f t="shared" ref="AI48" si="371">(AJ48/AG48)-1</f>
        <v>0</v>
      </c>
      <c r="AJ48" s="3">
        <v>44</v>
      </c>
      <c r="AL48" s="65">
        <f t="shared" si="266"/>
        <v>0</v>
      </c>
      <c r="AM48" s="3">
        <v>44</v>
      </c>
      <c r="AO48" s="65">
        <f t="shared" si="267"/>
        <v>0</v>
      </c>
      <c r="AP48" s="3">
        <v>44</v>
      </c>
      <c r="AR48" s="65">
        <f t="shared" si="268"/>
        <v>0</v>
      </c>
      <c r="AS48" s="3">
        <v>44</v>
      </c>
      <c r="AU48" s="65">
        <f t="shared" si="269"/>
        <v>0</v>
      </c>
      <c r="AV48" s="3">
        <v>44</v>
      </c>
      <c r="AX48" s="65">
        <f t="shared" si="270"/>
        <v>0</v>
      </c>
      <c r="AY48" s="3">
        <f>$AY$20</f>
        <v>44</v>
      </c>
      <c r="BA48" s="65">
        <f t="shared" si="271"/>
        <v>0</v>
      </c>
      <c r="BB48" s="3">
        <v>44</v>
      </c>
      <c r="BD48" s="65">
        <f t="shared" si="272"/>
        <v>0</v>
      </c>
      <c r="BE48" s="3">
        <v>44</v>
      </c>
      <c r="BG48" s="65">
        <f t="shared" si="273"/>
        <v>0</v>
      </c>
      <c r="BH48" s="3">
        <v>44</v>
      </c>
      <c r="BJ48" s="65">
        <f t="shared" si="274"/>
        <v>0</v>
      </c>
      <c r="BK48" s="12">
        <v>44</v>
      </c>
      <c r="BM48" s="65">
        <f t="shared" si="275"/>
        <v>0</v>
      </c>
      <c r="BN48" s="12">
        <v>44</v>
      </c>
      <c r="BP48" s="65">
        <f t="shared" si="276"/>
        <v>0</v>
      </c>
      <c r="BQ48" s="12">
        <v>44</v>
      </c>
      <c r="BS48" s="65">
        <f t="shared" si="277"/>
        <v>0</v>
      </c>
      <c r="BT48" s="12">
        <v>44</v>
      </c>
      <c r="BV48" s="65">
        <f t="shared" si="278"/>
        <v>0</v>
      </c>
      <c r="BW48" s="12">
        <v>44</v>
      </c>
    </row>
    <row r="49" spans="1:75" ht="13.5" thickBot="1" x14ac:dyDescent="0.25">
      <c r="A49" s="2" t="s">
        <v>21</v>
      </c>
      <c r="C49" s="9">
        <f>SUM(C45:C48)</f>
        <v>10456</v>
      </c>
      <c r="D49" s="15"/>
      <c r="E49" s="65">
        <f t="shared" si="255"/>
        <v>3.8925019127773464E-2</v>
      </c>
      <c r="F49" s="9">
        <f>SUM(F45:F48)</f>
        <v>10863</v>
      </c>
      <c r="G49" s="15"/>
      <c r="H49" s="65">
        <f t="shared" si="256"/>
        <v>5.9652029826014807E-2</v>
      </c>
      <c r="I49" s="9">
        <f>SUM(I45:I48)</f>
        <v>11511</v>
      </c>
      <c r="J49" s="15"/>
      <c r="K49" s="65">
        <f t="shared" ref="K49" si="372">(L49/I49)-1</f>
        <v>6.0377030666319165E-2</v>
      </c>
      <c r="L49" s="9">
        <f>SUM(L45:L48)</f>
        <v>12206</v>
      </c>
      <c r="M49" s="15"/>
      <c r="N49" s="65">
        <f t="shared" ref="N49" si="373">(O49/L49)-1</f>
        <v>9.8721940029493638E-2</v>
      </c>
      <c r="O49" s="9">
        <f>SUM(O45:O48)</f>
        <v>13411</v>
      </c>
      <c r="P49" s="15"/>
      <c r="Q49" s="65">
        <f t="shared" ref="Q49" si="374">(R49/O49)-1</f>
        <v>7.1508463201849226E-2</v>
      </c>
      <c r="R49" s="9">
        <f>SUM(R45:R48)</f>
        <v>14370</v>
      </c>
      <c r="S49" s="15"/>
      <c r="T49" s="65">
        <f t="shared" ref="T49" si="375">(U49/R49)-1</f>
        <v>5.3375086986777953E-2</v>
      </c>
      <c r="U49" s="9">
        <f>SUM(U45:U48)</f>
        <v>15137</v>
      </c>
      <c r="V49" s="15"/>
      <c r="W49" s="65">
        <f t="shared" ref="W49" si="376">(X49/U49)-1</f>
        <v>5.2123934729470855E-2</v>
      </c>
      <c r="X49" s="9">
        <f>SUM(X45:X48)</f>
        <v>15926</v>
      </c>
      <c r="Y49" s="15"/>
      <c r="Z49" s="65">
        <f t="shared" ref="Z49" si="377">(AA49/X49)-1</f>
        <v>3.9432374733140874E-2</v>
      </c>
      <c r="AA49" s="9">
        <f>SUM(AA45:AA48)</f>
        <v>16554</v>
      </c>
      <c r="AB49" s="15"/>
      <c r="AC49" s="65">
        <f t="shared" ref="AC49" si="378">(AD49/AA49)-1</f>
        <v>5.213241512625344E-2</v>
      </c>
      <c r="AD49" s="9">
        <f>SUM(AD45:AD48)</f>
        <v>17417</v>
      </c>
      <c r="AE49" s="15"/>
      <c r="AF49" s="65">
        <f t="shared" si="264"/>
        <v>5.6898432565883894E-2</v>
      </c>
      <c r="AG49" s="9">
        <f>SUM(AG45:AG48)</f>
        <v>18408</v>
      </c>
      <c r="AH49" s="15"/>
      <c r="AI49" s="65">
        <f t="shared" ref="AI49" si="379">(AJ49/AG49)-1</f>
        <v>5.6551499348109546E-2</v>
      </c>
      <c r="AJ49" s="9">
        <f>SUM(AJ45:AJ48)</f>
        <v>19449</v>
      </c>
      <c r="AK49" s="15"/>
      <c r="AL49" s="65">
        <f t="shared" si="266"/>
        <v>2.4782765180729083E-2</v>
      </c>
      <c r="AM49" s="9">
        <f>SUM(AM45:AM48)</f>
        <v>19931</v>
      </c>
      <c r="AN49" s="15"/>
      <c r="AO49" s="65">
        <f t="shared" si="267"/>
        <v>2.9501781144950057E-2</v>
      </c>
      <c r="AP49" s="9">
        <f>SUM(AP45:AP48)</f>
        <v>20519</v>
      </c>
      <c r="AQ49" s="15"/>
      <c r="AR49" s="65">
        <f t="shared" si="268"/>
        <v>4.6152346605585093E-2</v>
      </c>
      <c r="AS49" s="9">
        <f>SUM(AS45:AS48)</f>
        <v>21466</v>
      </c>
      <c r="AT49" s="15"/>
      <c r="AU49" s="65">
        <f t="shared" si="269"/>
        <v>2.7159228547470438E-2</v>
      </c>
      <c r="AV49" s="9">
        <f>SUM(AV45:AV48)</f>
        <v>22049</v>
      </c>
      <c r="AW49" s="15"/>
      <c r="AX49" s="65">
        <f t="shared" si="270"/>
        <v>3.9321511179645441E-2</v>
      </c>
      <c r="AY49" s="9">
        <f>SUM(AY45:AY48)</f>
        <v>22916</v>
      </c>
      <c r="AZ49" s="15"/>
      <c r="BA49" s="65">
        <f t="shared" si="271"/>
        <v>3.9055681619828864E-2</v>
      </c>
      <c r="BB49" s="9">
        <f>SUM(BB45:BB48)</f>
        <v>23811</v>
      </c>
      <c r="BC49" s="15"/>
      <c r="BD49" s="65">
        <f t="shared" si="272"/>
        <v>2.6458359581705837E-2</v>
      </c>
      <c r="BE49" s="9">
        <f>SUM(BE45:BE48)</f>
        <v>24441</v>
      </c>
      <c r="BF49" s="15"/>
      <c r="BG49" s="65">
        <f t="shared" si="273"/>
        <v>2.1848533202405873E-2</v>
      </c>
      <c r="BH49" s="9">
        <f>SUM(BH45:BH48)</f>
        <v>24975</v>
      </c>
      <c r="BI49" s="15"/>
      <c r="BJ49" s="65">
        <f t="shared" si="274"/>
        <v>3.6556556556556652E-2</v>
      </c>
      <c r="BK49" s="42">
        <f t="shared" ref="BK49" si="380">SUM(BK45:BK48)</f>
        <v>25888</v>
      </c>
      <c r="BL49" s="15"/>
      <c r="BM49" s="65">
        <f t="shared" si="275"/>
        <v>5.4542645241038246E-2</v>
      </c>
      <c r="BN49" s="42">
        <f>SUM(BN45:BN48)</f>
        <v>27300</v>
      </c>
      <c r="BO49" s="15"/>
      <c r="BP49" s="65">
        <f t="shared" si="276"/>
        <v>-1.838827838827839E-2</v>
      </c>
      <c r="BQ49" s="42">
        <f>SUM(BQ45:BQ48)</f>
        <v>26798</v>
      </c>
      <c r="BR49" s="15"/>
      <c r="BS49" s="65">
        <f t="shared" si="277"/>
        <v>3.671915814613036E-2</v>
      </c>
      <c r="BT49" s="42">
        <f>SUM(BT45:BT48)</f>
        <v>27782</v>
      </c>
      <c r="BV49" s="65">
        <f t="shared" si="278"/>
        <v>2.5916060758764736E-2</v>
      </c>
      <c r="BW49" s="42">
        <f>SUM(BW45:BW48)</f>
        <v>28502</v>
      </c>
    </row>
    <row r="50" spans="1:75" ht="13.5" thickTop="1" x14ac:dyDescent="0.2">
      <c r="BK50" s="12"/>
      <c r="BN50" s="12"/>
      <c r="BQ50" s="12"/>
      <c r="BT50" s="12"/>
      <c r="BW50" s="12"/>
    </row>
    <row r="52" spans="1:75" x14ac:dyDescent="0.2">
      <c r="A52" s="5" t="s">
        <v>24</v>
      </c>
    </row>
    <row r="54" spans="1:75" x14ac:dyDescent="0.2">
      <c r="A54" s="6" t="s">
        <v>12</v>
      </c>
      <c r="BK54" s="12"/>
      <c r="BN54" s="12"/>
      <c r="BQ54" s="12"/>
      <c r="BT54" s="12"/>
      <c r="BW54" s="12"/>
    </row>
    <row r="55" spans="1:75" x14ac:dyDescent="0.2">
      <c r="A55" s="2" t="s">
        <v>13</v>
      </c>
      <c r="C55" s="3">
        <v>2568</v>
      </c>
      <c r="E55" s="65">
        <f t="shared" ref="E55:E64" si="381">(F55/C55)-1</f>
        <v>3.8940809968847301E-2</v>
      </c>
      <c r="F55" s="3">
        <v>2668</v>
      </c>
      <c r="H55" s="65">
        <f t="shared" ref="H55:H64" si="382">(I55/F55)-1</f>
        <v>3.8980509745127456E-2</v>
      </c>
      <c r="I55" s="3">
        <v>2772</v>
      </c>
      <c r="K55" s="65">
        <f t="shared" ref="K55" si="383">(L55/I55)-1</f>
        <v>3.8961038961038863E-2</v>
      </c>
      <c r="L55" s="3">
        <v>2880</v>
      </c>
      <c r="N55" s="65">
        <f t="shared" ref="N55" si="384">(O55/L55)-1</f>
        <v>0.14513888888888893</v>
      </c>
      <c r="O55" s="3">
        <v>3298</v>
      </c>
      <c r="Q55" s="65">
        <f t="shared" ref="Q55" si="385">(R55/O55)-1</f>
        <v>8.1261370527592414E-2</v>
      </c>
      <c r="R55" s="3">
        <v>3566</v>
      </c>
      <c r="T55" s="65">
        <f t="shared" ref="T55" si="386">(U55/R55)-1</f>
        <v>6.0011217049915855E-2</v>
      </c>
      <c r="U55" s="3">
        <v>3780</v>
      </c>
      <c r="W55" s="65">
        <f t="shared" ref="W55" si="387">(X55/U55)-1</f>
        <v>5.0264550264550234E-2</v>
      </c>
      <c r="X55" s="3">
        <v>3970</v>
      </c>
      <c r="Z55" s="65">
        <f t="shared" ref="Z55" si="388">(AA55/X55)-1</f>
        <v>5.0125944584382909E-2</v>
      </c>
      <c r="AA55" s="3">
        <v>4169</v>
      </c>
      <c r="AC55" s="65">
        <f t="shared" ref="AC55" si="389">(AD55/AA55)-1</f>
        <v>4.9892060446150133E-2</v>
      </c>
      <c r="AD55" s="3">
        <v>4377</v>
      </c>
      <c r="AF55" s="65">
        <f t="shared" ref="AF55:AF64" si="390">(AG55/AD55)-1</f>
        <v>6.511309115832753E-2</v>
      </c>
      <c r="AG55" s="3">
        <v>4662</v>
      </c>
      <c r="AI55" s="65">
        <f t="shared" ref="AI55" si="391">(AJ55/AG55)-1</f>
        <v>7.5075075075075048E-2</v>
      </c>
      <c r="AJ55" s="3">
        <v>5012</v>
      </c>
      <c r="AL55" s="65">
        <f t="shared" ref="AL55:AL64" si="392">(AM55/AJ55)-1</f>
        <v>2.4940143655227454E-2</v>
      </c>
      <c r="AM55" s="3">
        <v>5137</v>
      </c>
      <c r="AO55" s="65">
        <f t="shared" ref="AO55:AO64" si="393">(AP55/AM55)-1</f>
        <v>3.8933229511388001E-2</v>
      </c>
      <c r="AP55" s="3">
        <v>5337</v>
      </c>
      <c r="AR55" s="65">
        <f t="shared" ref="AR55:AR64" si="394">(AS55/AP55)-1</f>
        <v>5.2463931047404877E-2</v>
      </c>
      <c r="AS55" s="3">
        <v>5617</v>
      </c>
      <c r="AU55" s="65">
        <f t="shared" ref="AU55:AU64" si="395">(AV55/AS55)-1</f>
        <v>2.0117500445077541E-2</v>
      </c>
      <c r="AV55" s="3">
        <v>5730</v>
      </c>
      <c r="AX55" s="65">
        <f t="shared" ref="AX55:AX64" si="396">(AY55/AV55)-1</f>
        <v>7.9930191972076736E-2</v>
      </c>
      <c r="AY55" s="3">
        <v>6188</v>
      </c>
      <c r="BA55" s="65">
        <f t="shared" ref="BA55:BA64" si="397">(BB55/AY55)-1</f>
        <v>4.9935358758888215E-2</v>
      </c>
      <c r="BB55" s="3">
        <v>6497</v>
      </c>
      <c r="BD55" s="65">
        <f t="shared" ref="BD55:BD64" si="398">(BE55/BB55)-1</f>
        <v>4.0018470063106104E-2</v>
      </c>
      <c r="BE55" s="3">
        <v>6757</v>
      </c>
      <c r="BG55" s="65">
        <f t="shared" ref="BG55:BG64" si="399">(BH55/BE55)-1</f>
        <v>3.9958561491786337E-2</v>
      </c>
      <c r="BH55" s="3">
        <v>7027</v>
      </c>
      <c r="BJ55" s="65">
        <f t="shared" ref="BJ55:BJ64" si="400">(BK55/BH55)-1</f>
        <v>4.9950192116123615E-2</v>
      </c>
      <c r="BK55" s="12">
        <v>7378</v>
      </c>
      <c r="BM55" s="65">
        <f>(BN55/BK55)-1</f>
        <v>4.0119273515857978E-2</v>
      </c>
      <c r="BN55" s="12">
        <v>7674</v>
      </c>
      <c r="BP55" s="65">
        <f>(BQ55/BN55)-1</f>
        <v>0</v>
      </c>
      <c r="BQ55" s="12">
        <v>7674</v>
      </c>
      <c r="BS55" s="65">
        <f>(BT55/BQ55)-1</f>
        <v>5.003909304143872E-2</v>
      </c>
      <c r="BT55" s="12">
        <v>8058</v>
      </c>
      <c r="BV55" s="65">
        <f>(BW55/BT55)-1</f>
        <v>3.0032266070985303E-2</v>
      </c>
      <c r="BW55" s="12">
        <v>8300</v>
      </c>
    </row>
    <row r="56" spans="1:75" x14ac:dyDescent="0.2">
      <c r="A56" s="2" t="s">
        <v>14</v>
      </c>
      <c r="C56" s="3">
        <v>637</v>
      </c>
      <c r="E56" s="65">
        <f t="shared" si="381"/>
        <v>3.4536891679748827E-2</v>
      </c>
      <c r="F56" s="3">
        <v>659</v>
      </c>
      <c r="H56" s="65">
        <f t="shared" si="382"/>
        <v>3.4901365705614529E-2</v>
      </c>
      <c r="I56" s="3">
        <v>682</v>
      </c>
      <c r="K56" s="65">
        <f t="shared" ref="K56" si="401">(L56/I56)-1</f>
        <v>3.5190615835777095E-2</v>
      </c>
      <c r="L56" s="3">
        <v>706</v>
      </c>
      <c r="N56" s="65">
        <f t="shared" ref="N56" si="402">(O56/L56)-1</f>
        <v>3.6827195467422191E-2</v>
      </c>
      <c r="O56" s="3">
        <v>732</v>
      </c>
      <c r="Q56" s="65">
        <f t="shared" ref="Q56" si="403">(R56/O56)-1</f>
        <v>4.508196721311486E-2</v>
      </c>
      <c r="R56" s="3">
        <v>765</v>
      </c>
      <c r="T56" s="65">
        <f t="shared" ref="T56" si="404">(U56/R56)-1</f>
        <v>3.529411764705892E-2</v>
      </c>
      <c r="U56" s="3">
        <v>792</v>
      </c>
      <c r="W56" s="65">
        <f t="shared" ref="W56" si="405">(X56/U56)-1</f>
        <v>3.5353535353535248E-2</v>
      </c>
      <c r="X56" s="3">
        <v>820</v>
      </c>
      <c r="Z56" s="65">
        <f t="shared" ref="Z56" si="406">(AA56/X56)-1</f>
        <v>3.5365853658536617E-2</v>
      </c>
      <c r="AA56" s="3">
        <v>849</v>
      </c>
      <c r="AC56" s="65">
        <f t="shared" ref="AC56" si="407">(AD56/AA56)-1</f>
        <v>3.5335689045936425E-2</v>
      </c>
      <c r="AD56" s="3">
        <v>879</v>
      </c>
      <c r="AF56" s="65">
        <f t="shared" si="390"/>
        <v>3.5267349260523329E-2</v>
      </c>
      <c r="AG56" s="3">
        <v>910</v>
      </c>
      <c r="AI56" s="65">
        <f t="shared" ref="AI56" si="408">(AJ56/AG56)-1</f>
        <v>3.5164835164835262E-2</v>
      </c>
      <c r="AJ56" s="3">
        <v>942</v>
      </c>
      <c r="AL56" s="65">
        <f t="shared" si="392"/>
        <v>2.5477707006369421E-2</v>
      </c>
      <c r="AM56" s="3">
        <v>966</v>
      </c>
      <c r="AO56" s="65">
        <f t="shared" si="393"/>
        <v>3.5196687370600444E-2</v>
      </c>
      <c r="AP56" s="3">
        <v>1000</v>
      </c>
      <c r="AR56" s="65">
        <f t="shared" si="394"/>
        <v>3.0000000000000027E-2</v>
      </c>
      <c r="AS56" s="3">
        <v>1030</v>
      </c>
      <c r="AU56" s="65">
        <f t="shared" si="395"/>
        <v>2.0388349514563142E-2</v>
      </c>
      <c r="AV56" s="3">
        <v>1051</v>
      </c>
      <c r="AX56" s="65">
        <f t="shared" si="396"/>
        <v>-0.20076117982873454</v>
      </c>
      <c r="AY56" s="3">
        <v>840</v>
      </c>
      <c r="BA56" s="65">
        <f t="shared" si="397"/>
        <v>2.9761904761904656E-2</v>
      </c>
      <c r="BB56" s="3">
        <v>865</v>
      </c>
      <c r="BD56" s="65">
        <f t="shared" si="398"/>
        <v>3.0057803468208188E-2</v>
      </c>
      <c r="BE56" s="3">
        <v>891</v>
      </c>
      <c r="BG56" s="65">
        <f t="shared" si="399"/>
        <v>3.0303030303030276E-2</v>
      </c>
      <c r="BH56" s="3">
        <v>918</v>
      </c>
      <c r="BJ56" s="65">
        <f t="shared" si="400"/>
        <v>0</v>
      </c>
      <c r="BK56" s="12">
        <v>918</v>
      </c>
      <c r="BM56" s="65">
        <f>(BN56/BK56)-1</f>
        <v>3.0501089324618702E-2</v>
      </c>
      <c r="BN56" s="12">
        <v>946</v>
      </c>
      <c r="BP56" s="65">
        <f>(BQ56/BN56)-1</f>
        <v>0</v>
      </c>
      <c r="BQ56" s="12">
        <v>946</v>
      </c>
      <c r="BS56" s="65">
        <f>(BT56/BQ56)-1</f>
        <v>5.0739957716701811E-2</v>
      </c>
      <c r="BT56" s="12">
        <v>994</v>
      </c>
      <c r="BV56" s="65">
        <f>(BW56/BT56)-1</f>
        <v>3.0181086519114775E-2</v>
      </c>
      <c r="BW56" s="12">
        <v>1024</v>
      </c>
    </row>
    <row r="57" spans="1:75" x14ac:dyDescent="0.2">
      <c r="A57" s="2" t="s">
        <v>15</v>
      </c>
      <c r="C57" s="3">
        <f>850+125</f>
        <v>975</v>
      </c>
      <c r="E57" s="65">
        <f t="shared" si="381"/>
        <v>9.1282051282051357E-2</v>
      </c>
      <c r="F57" s="3">
        <f>939+125</f>
        <v>1064</v>
      </c>
      <c r="H57" s="65">
        <f t="shared" si="382"/>
        <v>0.25751879699248126</v>
      </c>
      <c r="I57" s="3">
        <f>1188+150</f>
        <v>1338</v>
      </c>
      <c r="K57" s="65">
        <f t="shared" ref="K57" si="409">(L57/I57)-1</f>
        <v>0.20328849028400597</v>
      </c>
      <c r="L57" s="3">
        <f>1410+200</f>
        <v>1610</v>
      </c>
      <c r="N57" s="65">
        <f t="shared" ref="N57" si="410">(O57/L57)-1</f>
        <v>0.15714285714285725</v>
      </c>
      <c r="O57" s="3">
        <f>1645+218</f>
        <v>1863</v>
      </c>
      <c r="Q57" s="65">
        <f t="shared" ref="Q57" si="411">(R57/O57)-1</f>
        <v>0.1460010735373054</v>
      </c>
      <c r="R57" s="3">
        <f>1917+218</f>
        <v>2135</v>
      </c>
      <c r="T57" s="65">
        <f t="shared" ref="T57" si="412">(U57/R57)-1</f>
        <v>2.9039812646370011E-2</v>
      </c>
      <c r="U57" s="3">
        <f>1974+223</f>
        <v>2197</v>
      </c>
      <c r="W57" s="65">
        <f t="shared" ref="W57" si="413">(X57/U57)-1</f>
        <v>4.4606281292671746E-2</v>
      </c>
      <c r="X57" s="3">
        <f>2072+223</f>
        <v>2295</v>
      </c>
      <c r="Z57" s="65">
        <f t="shared" ref="Z57" si="414">(AA57/X57)-1</f>
        <v>4.5315904139433538E-2</v>
      </c>
      <c r="AA57" s="3">
        <f>2176+223</f>
        <v>2399</v>
      </c>
      <c r="AC57" s="65">
        <f t="shared" ref="AC57" si="415">(AD57/AA57)-1</f>
        <v>4.5852438516048366E-2</v>
      </c>
      <c r="AD57" s="3">
        <f>2286+223</f>
        <v>2509</v>
      </c>
      <c r="AF57" s="65">
        <f t="shared" si="390"/>
        <v>4.5037863690713387E-2</v>
      </c>
      <c r="AG57" s="3">
        <v>2622</v>
      </c>
      <c r="AI57" s="65">
        <f t="shared" ref="AI57" si="416">(AJ57/AG57)-1</f>
        <v>5.1106025934401167E-2</v>
      </c>
      <c r="AJ57" s="3">
        <v>2756</v>
      </c>
      <c r="AL57" s="65">
        <f t="shared" si="392"/>
        <v>2.503628447024675E-2</v>
      </c>
      <c r="AM57" s="3">
        <v>2825</v>
      </c>
      <c r="AO57" s="65">
        <f t="shared" si="393"/>
        <v>2.5132743362831889E-2</v>
      </c>
      <c r="AP57" s="3">
        <v>2896</v>
      </c>
      <c r="AR57" s="65">
        <f t="shared" si="394"/>
        <v>4.4889502762430977E-2</v>
      </c>
      <c r="AS57" s="3">
        <v>3026</v>
      </c>
      <c r="AU57" s="65">
        <f t="shared" si="395"/>
        <v>1.9828155981493678E-2</v>
      </c>
      <c r="AV57" s="3">
        <v>3086</v>
      </c>
      <c r="AX57" s="65">
        <f t="shared" si="396"/>
        <v>8.6195722618276127E-2</v>
      </c>
      <c r="AY57" s="3">
        <v>3352</v>
      </c>
      <c r="BA57" s="65">
        <f t="shared" si="397"/>
        <v>5.0119331742243478E-2</v>
      </c>
      <c r="BB57" s="3">
        <v>3520</v>
      </c>
      <c r="BD57" s="65">
        <f t="shared" si="398"/>
        <v>4.2613636363636465E-2</v>
      </c>
      <c r="BE57" s="3">
        <v>3670</v>
      </c>
      <c r="BG57" s="65">
        <f t="shared" si="399"/>
        <v>3.9782016348773874E-2</v>
      </c>
      <c r="BH57" s="3">
        <v>3816</v>
      </c>
      <c r="BJ57" s="65">
        <f t="shared" si="400"/>
        <v>4.4549266247379427E-2</v>
      </c>
      <c r="BK57" s="12">
        <v>3986</v>
      </c>
      <c r="BM57" s="65">
        <f t="shared" ref="BM57:BM64" si="417">(BN57/BK57)-1</f>
        <v>4.2147516307074806E-2</v>
      </c>
      <c r="BN57" s="12">
        <v>4154</v>
      </c>
      <c r="BP57" s="65">
        <f t="shared" ref="BP57:BP64" si="418">(BQ57/BN57)-1</f>
        <v>0</v>
      </c>
      <c r="BQ57" s="12">
        <v>4154</v>
      </c>
      <c r="BS57" s="65">
        <f t="shared" ref="BS57:BS64" si="419">(BT57/BQ57)-1</f>
        <v>5.0072219547424135E-2</v>
      </c>
      <c r="BT57" s="12">
        <v>4362</v>
      </c>
      <c r="BV57" s="65">
        <f t="shared" ref="BV57:BV64" si="420">(BW57/BT57)-1</f>
        <v>2.9802842732691515E-2</v>
      </c>
      <c r="BW57" s="12">
        <v>4492</v>
      </c>
    </row>
    <row r="58" spans="1:75" x14ac:dyDescent="0.2">
      <c r="A58" s="2" t="s">
        <v>16</v>
      </c>
      <c r="C58" s="3">
        <v>60</v>
      </c>
      <c r="E58" s="65">
        <f t="shared" si="381"/>
        <v>0.10000000000000009</v>
      </c>
      <c r="F58" s="3">
        <v>66</v>
      </c>
      <c r="H58" s="65">
        <f t="shared" si="382"/>
        <v>0.1212121212121211</v>
      </c>
      <c r="I58" s="3">
        <v>74</v>
      </c>
      <c r="K58" s="65">
        <f t="shared" ref="K58" si="421">(L58/I58)-1</f>
        <v>0</v>
      </c>
      <c r="L58" s="3">
        <v>74</v>
      </c>
      <c r="N58" s="65">
        <f t="shared" ref="N58" si="422">(O58/L58)-1</f>
        <v>0</v>
      </c>
      <c r="O58" s="3">
        <v>74</v>
      </c>
      <c r="Q58" s="65">
        <f t="shared" ref="Q58" si="423">(R58/O58)-1</f>
        <v>0</v>
      </c>
      <c r="R58" s="3">
        <v>74</v>
      </c>
      <c r="T58" s="65">
        <f t="shared" ref="T58" si="424">(U58/R58)-1</f>
        <v>0</v>
      </c>
      <c r="U58" s="3">
        <v>74</v>
      </c>
      <c r="W58" s="65">
        <f t="shared" ref="W58" si="425">(X58/U58)-1</f>
        <v>0</v>
      </c>
      <c r="X58" s="3">
        <v>74</v>
      </c>
      <c r="Z58" s="65">
        <f t="shared" ref="Z58" si="426">(AA58/X58)-1</f>
        <v>0</v>
      </c>
      <c r="AA58" s="3">
        <v>74</v>
      </c>
      <c r="AC58" s="65">
        <f t="shared" ref="AC58" si="427">(AD58/AA58)-1</f>
        <v>0</v>
      </c>
      <c r="AD58" s="3">
        <v>74</v>
      </c>
      <c r="AF58" s="65">
        <f t="shared" si="390"/>
        <v>0</v>
      </c>
      <c r="AG58" s="3">
        <v>74</v>
      </c>
      <c r="AI58" s="65">
        <f t="shared" ref="AI58" si="428">(AJ58/AG58)-1</f>
        <v>0</v>
      </c>
      <c r="AJ58" s="3">
        <v>74</v>
      </c>
      <c r="AL58" s="65">
        <f t="shared" si="392"/>
        <v>0</v>
      </c>
      <c r="AM58" s="3">
        <v>74</v>
      </c>
      <c r="AO58" s="65">
        <f t="shared" si="393"/>
        <v>0</v>
      </c>
      <c r="AP58" s="3">
        <v>74</v>
      </c>
      <c r="AR58" s="65">
        <f t="shared" si="394"/>
        <v>0</v>
      </c>
      <c r="AS58" s="3">
        <v>74</v>
      </c>
      <c r="AU58" s="65">
        <f t="shared" si="395"/>
        <v>0</v>
      </c>
      <c r="AV58" s="3">
        <v>74</v>
      </c>
      <c r="AX58" s="65">
        <f t="shared" si="396"/>
        <v>0</v>
      </c>
      <c r="AY58" s="3">
        <v>74</v>
      </c>
      <c r="BA58" s="65">
        <f t="shared" si="397"/>
        <v>0</v>
      </c>
      <c r="BB58" s="3">
        <v>74</v>
      </c>
      <c r="BD58" s="65">
        <f t="shared" si="398"/>
        <v>0</v>
      </c>
      <c r="BE58" s="3">
        <v>74</v>
      </c>
      <c r="BG58" s="65">
        <f t="shared" si="399"/>
        <v>0</v>
      </c>
      <c r="BH58" s="3">
        <v>74</v>
      </c>
      <c r="BJ58" s="65">
        <f t="shared" si="400"/>
        <v>0</v>
      </c>
      <c r="BK58" s="12">
        <v>74</v>
      </c>
      <c r="BM58" s="65">
        <f t="shared" si="417"/>
        <v>0</v>
      </c>
      <c r="BN58" s="12">
        <v>74</v>
      </c>
      <c r="BP58" s="65">
        <f t="shared" si="418"/>
        <v>0</v>
      </c>
      <c r="BQ58" s="12">
        <v>74</v>
      </c>
      <c r="BS58" s="65">
        <f t="shared" si="419"/>
        <v>0</v>
      </c>
      <c r="BT58" s="12">
        <v>74</v>
      </c>
      <c r="BV58" s="65">
        <f t="shared" si="420"/>
        <v>0</v>
      </c>
      <c r="BW58" s="12">
        <v>74</v>
      </c>
    </row>
    <row r="59" spans="1:75" x14ac:dyDescent="0.2">
      <c r="A59" s="2" t="s">
        <v>28</v>
      </c>
      <c r="E59" s="65" t="e">
        <f t="shared" si="381"/>
        <v>#DIV/0!</v>
      </c>
      <c r="H59" s="65" t="e">
        <f t="shared" si="382"/>
        <v>#DIV/0!</v>
      </c>
      <c r="K59" s="65" t="e">
        <f t="shared" ref="K59" si="429">(L59/I59)-1</f>
        <v>#DIV/0!</v>
      </c>
      <c r="L59" s="3">
        <v>0</v>
      </c>
      <c r="N59" s="65" t="e">
        <f t="shared" ref="N59" si="430">(O59/L59)-1</f>
        <v>#DIV/0!</v>
      </c>
      <c r="O59" s="3">
        <v>0</v>
      </c>
      <c r="Q59" s="65" t="e">
        <f t="shared" ref="Q59" si="431">(R59/O59)-1</f>
        <v>#DIV/0!</v>
      </c>
      <c r="R59" s="3">
        <v>0</v>
      </c>
      <c r="T59" s="65" t="e">
        <f t="shared" ref="T59" si="432">(U59/R59)-1</f>
        <v>#DIV/0!</v>
      </c>
      <c r="U59" s="3">
        <v>0</v>
      </c>
      <c r="W59" s="65" t="e">
        <f t="shared" ref="W59" si="433">(X59/U59)-1</f>
        <v>#DIV/0!</v>
      </c>
      <c r="X59" s="3">
        <v>0</v>
      </c>
      <c r="Z59" s="65" t="e">
        <f t="shared" ref="Z59" si="434">(AA59/X59)-1</f>
        <v>#DIV/0!</v>
      </c>
      <c r="AA59" s="3">
        <v>0</v>
      </c>
      <c r="AC59" s="65" t="e">
        <f t="shared" ref="AC59" si="435">(AD59/AA59)-1</f>
        <v>#DIV/0!</v>
      </c>
      <c r="AD59" s="3">
        <v>0</v>
      </c>
      <c r="AF59" s="65" t="e">
        <f t="shared" si="390"/>
        <v>#DIV/0!</v>
      </c>
      <c r="AG59" s="3">
        <v>0</v>
      </c>
      <c r="AI59" s="65" t="e">
        <f t="shared" ref="AI59" si="436">(AJ59/AG59)-1</f>
        <v>#DIV/0!</v>
      </c>
      <c r="AJ59" s="3">
        <v>0</v>
      </c>
      <c r="AL59" s="65" t="e">
        <f t="shared" si="392"/>
        <v>#DIV/0!</v>
      </c>
      <c r="AM59" s="3">
        <v>0</v>
      </c>
      <c r="AO59" s="65" t="e">
        <f t="shared" si="393"/>
        <v>#DIV/0!</v>
      </c>
      <c r="AP59" s="3">
        <v>0</v>
      </c>
      <c r="AR59" s="65" t="e">
        <f t="shared" si="394"/>
        <v>#DIV/0!</v>
      </c>
      <c r="AS59" s="3">
        <v>0</v>
      </c>
      <c r="AU59" s="65" t="e">
        <f t="shared" si="395"/>
        <v>#DIV/0!</v>
      </c>
      <c r="AV59" s="3">
        <v>0</v>
      </c>
      <c r="AX59" s="65" t="e">
        <f t="shared" si="396"/>
        <v>#DIV/0!</v>
      </c>
      <c r="AY59" s="3">
        <v>0</v>
      </c>
      <c r="BA59" s="65" t="e">
        <f t="shared" si="397"/>
        <v>#DIV/0!</v>
      </c>
      <c r="BB59" s="3">
        <v>0</v>
      </c>
      <c r="BD59" s="65" t="e">
        <f t="shared" si="398"/>
        <v>#DIV/0!</v>
      </c>
      <c r="BE59" s="3">
        <v>0</v>
      </c>
      <c r="BG59" s="65" t="e">
        <f t="shared" si="399"/>
        <v>#DIV/0!</v>
      </c>
      <c r="BH59" s="3">
        <v>0</v>
      </c>
      <c r="BJ59" s="65" t="e">
        <f t="shared" si="400"/>
        <v>#DIV/0!</v>
      </c>
      <c r="BK59" s="12">
        <v>0</v>
      </c>
      <c r="BM59" s="65" t="e">
        <f t="shared" si="417"/>
        <v>#DIV/0!</v>
      </c>
      <c r="BN59" s="12">
        <v>0</v>
      </c>
      <c r="BP59" s="65" t="e">
        <f t="shared" si="418"/>
        <v>#DIV/0!</v>
      </c>
      <c r="BQ59" s="12">
        <v>0</v>
      </c>
      <c r="BS59" s="65" t="e">
        <f t="shared" si="419"/>
        <v>#DIV/0!</v>
      </c>
      <c r="BT59" s="12">
        <v>0</v>
      </c>
      <c r="BV59" s="65" t="e">
        <f t="shared" si="420"/>
        <v>#DIV/0!</v>
      </c>
      <c r="BW59" s="12">
        <v>0</v>
      </c>
    </row>
    <row r="60" spans="1:75" x14ac:dyDescent="0.2">
      <c r="A60" s="2" t="s">
        <v>17</v>
      </c>
      <c r="C60" s="8">
        <f t="shared" ref="C60:AJ60" si="437">SUM(C55:C59)</f>
        <v>4240</v>
      </c>
      <c r="D60" s="15"/>
      <c r="E60" s="65">
        <f t="shared" si="381"/>
        <v>5.117924528301887E-2</v>
      </c>
      <c r="F60" s="8">
        <f t="shared" si="437"/>
        <v>4457</v>
      </c>
      <c r="G60" s="15"/>
      <c r="H60" s="65">
        <f t="shared" si="382"/>
        <v>9.1765761723132222E-2</v>
      </c>
      <c r="I60" s="8">
        <f t="shared" si="437"/>
        <v>4866</v>
      </c>
      <c r="J60" s="15"/>
      <c r="K60" s="65">
        <f t="shared" ref="K60" si="438">(L60/I60)-1</f>
        <v>8.3025071927661287E-2</v>
      </c>
      <c r="L60" s="8">
        <f t="shared" si="437"/>
        <v>5270</v>
      </c>
      <c r="M60" s="15"/>
      <c r="N60" s="65">
        <f t="shared" ref="N60" si="439">(O60/L60)-1</f>
        <v>0.13225806451612909</v>
      </c>
      <c r="O60" s="8">
        <f t="shared" si="437"/>
        <v>5967</v>
      </c>
      <c r="P60" s="15"/>
      <c r="Q60" s="65">
        <f t="shared" ref="Q60" si="440">(R60/O60)-1</f>
        <v>9.6028154851684366E-2</v>
      </c>
      <c r="R60" s="8">
        <f t="shared" si="437"/>
        <v>6540</v>
      </c>
      <c r="S60" s="15"/>
      <c r="T60" s="65">
        <f t="shared" ref="T60" si="441">(U60/R60)-1</f>
        <v>4.6330275229357731E-2</v>
      </c>
      <c r="U60" s="8">
        <f t="shared" si="437"/>
        <v>6843</v>
      </c>
      <c r="V60" s="15"/>
      <c r="W60" s="65">
        <f t="shared" ref="W60" si="442">(X60/U60)-1</f>
        <v>4.6178576647669223E-2</v>
      </c>
      <c r="X60" s="8">
        <f t="shared" si="437"/>
        <v>7159</v>
      </c>
      <c r="Y60" s="15"/>
      <c r="Z60" s="65">
        <f t="shared" ref="Z60" si="443">(AA60/X60)-1</f>
        <v>4.6375192065930992E-2</v>
      </c>
      <c r="AA60" s="8">
        <f t="shared" si="437"/>
        <v>7491</v>
      </c>
      <c r="AB60" s="15"/>
      <c r="AC60" s="65">
        <f t="shared" ref="AC60" si="444">(AD60/AA60)-1</f>
        <v>4.6455746896275629E-2</v>
      </c>
      <c r="AD60" s="8">
        <f t="shared" si="437"/>
        <v>7839</v>
      </c>
      <c r="AE60" s="15"/>
      <c r="AF60" s="65">
        <f t="shared" si="390"/>
        <v>5.4726368159204064E-2</v>
      </c>
      <c r="AG60" s="8">
        <f t="shared" si="437"/>
        <v>8268</v>
      </c>
      <c r="AH60" s="15"/>
      <c r="AI60" s="65">
        <f t="shared" ref="AI60" si="445">(AJ60/AG60)-1</f>
        <v>6.2409288824383236E-2</v>
      </c>
      <c r="AJ60" s="8">
        <f t="shared" si="437"/>
        <v>8784</v>
      </c>
      <c r="AK60" s="15"/>
      <c r="AL60" s="65">
        <f t="shared" si="392"/>
        <v>2.4817850637522731E-2</v>
      </c>
      <c r="AM60" s="8">
        <f t="shared" ref="AM60" si="446">SUM(AM55:AM59)</f>
        <v>9002</v>
      </c>
      <c r="AN60" s="15"/>
      <c r="AO60" s="65">
        <f t="shared" si="393"/>
        <v>3.3881359697844893E-2</v>
      </c>
      <c r="AP60" s="8">
        <f t="shared" ref="AP60" si="447">SUM(AP55:AP59)</f>
        <v>9307</v>
      </c>
      <c r="AQ60" s="15"/>
      <c r="AR60" s="65">
        <f t="shared" si="394"/>
        <v>4.7276243687546904E-2</v>
      </c>
      <c r="AS60" s="8">
        <f t="shared" ref="AS60" si="448">SUM(AS55:AS59)</f>
        <v>9747</v>
      </c>
      <c r="AT60" s="15"/>
      <c r="AU60" s="65">
        <f t="shared" si="395"/>
        <v>1.9903560069765014E-2</v>
      </c>
      <c r="AV60" s="8">
        <f t="shared" ref="AV60" si="449">SUM(AV55:AV59)</f>
        <v>9941</v>
      </c>
      <c r="AW60" s="15"/>
      <c r="AX60" s="65">
        <f t="shared" si="396"/>
        <v>5.1604466351473643E-2</v>
      </c>
      <c r="AY60" s="8">
        <f t="shared" ref="AY60" si="450">SUM(AY55:AY59)</f>
        <v>10454</v>
      </c>
      <c r="AZ60" s="15"/>
      <c r="BA60" s="65">
        <f t="shared" si="397"/>
        <v>4.8019896690262076E-2</v>
      </c>
      <c r="BB60" s="8">
        <f t="shared" ref="BB60" si="451">SUM(BB55:BB59)</f>
        <v>10956</v>
      </c>
      <c r="BC60" s="15"/>
      <c r="BD60" s="65">
        <f t="shared" si="398"/>
        <v>3.9795545819642175E-2</v>
      </c>
      <c r="BE60" s="8">
        <f t="shared" ref="BE60" si="452">SUM(BE55:BE59)</f>
        <v>11392</v>
      </c>
      <c r="BF60" s="15"/>
      <c r="BG60" s="65">
        <f t="shared" si="399"/>
        <v>3.8886938202247201E-2</v>
      </c>
      <c r="BH60" s="8">
        <f t="shared" ref="BH60" si="453">SUM(BH55:BH59)</f>
        <v>11835</v>
      </c>
      <c r="BI60" s="15"/>
      <c r="BJ60" s="65">
        <f t="shared" si="400"/>
        <v>4.4021968736797534E-2</v>
      </c>
      <c r="BK60" s="33">
        <f t="shared" ref="BK60" si="454">SUM(BK55:BK59)</f>
        <v>12356</v>
      </c>
      <c r="BL60" s="15"/>
      <c r="BM60" s="65">
        <f t="shared" si="417"/>
        <v>3.9818711557138231E-2</v>
      </c>
      <c r="BN60" s="33">
        <f t="shared" ref="BN60" si="455">SUM(BN55:BN59)</f>
        <v>12848</v>
      </c>
      <c r="BO60" s="15"/>
      <c r="BP60" s="65">
        <f t="shared" si="418"/>
        <v>0</v>
      </c>
      <c r="BQ60" s="33">
        <f t="shared" ref="BQ60" si="456">SUM(BQ55:BQ59)</f>
        <v>12848</v>
      </c>
      <c r="BR60" s="15"/>
      <c r="BS60" s="65">
        <f t="shared" si="419"/>
        <v>4.9813200498131982E-2</v>
      </c>
      <c r="BT60" s="33">
        <f t="shared" ref="BT60" si="457">SUM(BT55:BT59)</f>
        <v>13488</v>
      </c>
      <c r="BV60" s="65">
        <f t="shared" si="420"/>
        <v>2.9804270462633342E-2</v>
      </c>
      <c r="BW60" s="33">
        <f t="shared" ref="BW60" si="458">SUM(BW55:BW59)</f>
        <v>13890</v>
      </c>
    </row>
    <row r="61" spans="1:75" x14ac:dyDescent="0.2">
      <c r="A61" s="2" t="s">
        <v>19</v>
      </c>
      <c r="C61" s="3">
        <v>3214</v>
      </c>
      <c r="E61" s="65">
        <f t="shared" si="381"/>
        <v>3.6714374611076517E-2</v>
      </c>
      <c r="F61" s="3">
        <v>3332</v>
      </c>
      <c r="H61" s="65">
        <f t="shared" si="382"/>
        <v>4.021608643457375E-2</v>
      </c>
      <c r="I61" s="3">
        <v>3466</v>
      </c>
      <c r="K61" s="65">
        <f t="shared" ref="K61" si="459">(L61/I61)-1</f>
        <v>4.0392383150605893E-2</v>
      </c>
      <c r="L61" s="3">
        <v>3606</v>
      </c>
      <c r="N61" s="65">
        <f t="shared" ref="N61" si="460">(O61/L61)-1</f>
        <v>4.991680532445919E-2</v>
      </c>
      <c r="O61" s="3">
        <v>3786</v>
      </c>
      <c r="Q61" s="65">
        <f t="shared" ref="Q61" si="461">(R61/O61)-1</f>
        <v>4.8071843634442724E-2</v>
      </c>
      <c r="R61" s="3">
        <v>3968</v>
      </c>
      <c r="T61" s="65">
        <f t="shared" ref="T61" si="462">(U61/R61)-1</f>
        <v>5.9979838709677491E-2</v>
      </c>
      <c r="U61" s="3">
        <v>4206</v>
      </c>
      <c r="W61" s="65">
        <f t="shared" ref="W61" si="463">(X61/U61)-1</f>
        <v>5.7536852116024662E-2</v>
      </c>
      <c r="X61" s="3">
        <v>4448</v>
      </c>
      <c r="Z61" s="65">
        <f t="shared" ref="Z61" si="464">(AA61/X61)-1</f>
        <v>5.755395683453246E-2</v>
      </c>
      <c r="AA61" s="3">
        <v>4704</v>
      </c>
      <c r="AC61" s="65">
        <f t="shared" ref="AC61" si="465">(AD61/AA61)-1</f>
        <v>5.7823129251700633E-2</v>
      </c>
      <c r="AD61" s="3">
        <v>4976</v>
      </c>
      <c r="AF61" s="65">
        <f t="shared" si="390"/>
        <v>5.7877813504823239E-2</v>
      </c>
      <c r="AG61" s="3">
        <v>5264</v>
      </c>
      <c r="AI61" s="65">
        <f t="shared" ref="AI61" si="466">(AJ61/AG61)-1</f>
        <v>5.0151975683890626E-2</v>
      </c>
      <c r="AJ61" s="3">
        <v>5528</v>
      </c>
      <c r="AL61" s="65">
        <f t="shared" si="392"/>
        <v>2.4963820549927629E-2</v>
      </c>
      <c r="AM61" s="3">
        <v>5666</v>
      </c>
      <c r="AO61" s="65">
        <f t="shared" si="393"/>
        <v>2.4708789269325848E-2</v>
      </c>
      <c r="AP61" s="3">
        <v>5806</v>
      </c>
      <c r="AR61" s="65">
        <f t="shared" si="394"/>
        <v>4.4781260764726216E-2</v>
      </c>
      <c r="AS61" s="3">
        <v>6066</v>
      </c>
      <c r="AU61" s="65">
        <f t="shared" si="395"/>
        <v>3.4948895483020159E-2</v>
      </c>
      <c r="AV61" s="3">
        <v>6278</v>
      </c>
      <c r="AX61" s="65">
        <f t="shared" si="396"/>
        <v>2.007008601465432E-2</v>
      </c>
      <c r="AY61" s="3">
        <f>$AY$18</f>
        <v>6404</v>
      </c>
      <c r="BA61" s="65">
        <f t="shared" si="397"/>
        <v>2.9356652092442204E-2</v>
      </c>
      <c r="BB61" s="3">
        <v>6592</v>
      </c>
      <c r="BD61" s="65">
        <f t="shared" si="398"/>
        <v>2.7912621359223344E-2</v>
      </c>
      <c r="BE61" s="3">
        <v>6776</v>
      </c>
      <c r="BG61" s="65">
        <f t="shared" si="399"/>
        <v>2.7302243211334121E-2</v>
      </c>
      <c r="BH61" s="3">
        <v>6961</v>
      </c>
      <c r="BJ61" s="65">
        <f t="shared" si="400"/>
        <v>2.4278120959632332E-2</v>
      </c>
      <c r="BK61" s="12">
        <v>7130</v>
      </c>
      <c r="BM61" s="65">
        <f t="shared" si="417"/>
        <v>0</v>
      </c>
      <c r="BN61" s="12">
        <v>7130</v>
      </c>
      <c r="BP61" s="65">
        <f t="shared" si="418"/>
        <v>0</v>
      </c>
      <c r="BQ61" s="12">
        <v>7130</v>
      </c>
      <c r="BS61" s="65">
        <f t="shared" si="419"/>
        <v>1.9635343618513268E-2</v>
      </c>
      <c r="BT61" s="12">
        <v>7270</v>
      </c>
      <c r="BV61" s="65">
        <f t="shared" si="420"/>
        <v>1.9532324621733155E-2</v>
      </c>
      <c r="BW61" s="12">
        <v>7412</v>
      </c>
    </row>
    <row r="62" spans="1:75" x14ac:dyDescent="0.2">
      <c r="A62" s="2" t="s">
        <v>18</v>
      </c>
      <c r="C62" s="3">
        <v>2408</v>
      </c>
      <c r="E62" s="65">
        <f t="shared" si="381"/>
        <v>2.1594684385382035E-2</v>
      </c>
      <c r="F62" s="3">
        <v>2460</v>
      </c>
      <c r="H62" s="65">
        <f t="shared" si="382"/>
        <v>2.9268292682926855E-2</v>
      </c>
      <c r="I62" s="3">
        <v>2532</v>
      </c>
      <c r="K62" s="65">
        <f t="shared" ref="K62" si="467">(L62/I62)-1</f>
        <v>4.2654028436019065E-2</v>
      </c>
      <c r="L62" s="3">
        <v>2640</v>
      </c>
      <c r="N62" s="65">
        <f t="shared" ref="N62" si="468">(O62/L62)-1</f>
        <v>9.0151515151515094E-2</v>
      </c>
      <c r="O62" s="3">
        <v>2878</v>
      </c>
      <c r="Q62" s="65">
        <f t="shared" ref="Q62" si="469">(R62/O62)-1</f>
        <v>5.0729673384294571E-2</v>
      </c>
      <c r="R62" s="3">
        <v>3024</v>
      </c>
      <c r="T62" s="65">
        <f t="shared" ref="T62" si="470">(U62/R62)-1</f>
        <v>6.0185185185185119E-2</v>
      </c>
      <c r="U62" s="3">
        <v>3206</v>
      </c>
      <c r="W62" s="65">
        <f t="shared" ref="W62" si="471">(X62/U62)-1</f>
        <v>5.9887710542732453E-2</v>
      </c>
      <c r="X62" s="3">
        <v>3398</v>
      </c>
      <c r="Z62" s="65">
        <f t="shared" ref="Z62" si="472">(AA62/X62)-1</f>
        <v>0</v>
      </c>
      <c r="AA62" s="3">
        <v>3398</v>
      </c>
      <c r="AC62" s="65">
        <f t="shared" ref="AC62" si="473">(AD62/AA62)-1</f>
        <v>5.885815185403187E-2</v>
      </c>
      <c r="AD62" s="3">
        <v>3598</v>
      </c>
      <c r="AF62" s="65">
        <f t="shared" si="390"/>
        <v>6.0033351862145645E-2</v>
      </c>
      <c r="AG62" s="3">
        <v>3814</v>
      </c>
      <c r="AI62" s="65">
        <f t="shared" ref="AI62" si="474">(AJ62/AG62)-1</f>
        <v>4.9816465652857911E-2</v>
      </c>
      <c r="AJ62" s="3">
        <v>4004</v>
      </c>
      <c r="AL62" s="65">
        <f t="shared" si="392"/>
        <v>2.4975024975024906E-2</v>
      </c>
      <c r="AM62" s="3">
        <v>4104</v>
      </c>
      <c r="AO62" s="65">
        <f t="shared" si="393"/>
        <v>2.4853801169590684E-2</v>
      </c>
      <c r="AP62" s="3">
        <v>4206</v>
      </c>
      <c r="AR62" s="65">
        <f t="shared" si="394"/>
        <v>4.5173561578697008E-2</v>
      </c>
      <c r="AS62" s="3">
        <v>4396</v>
      </c>
      <c r="AU62" s="65">
        <f t="shared" si="395"/>
        <v>3.5031847133758065E-2</v>
      </c>
      <c r="AV62" s="3">
        <v>4550</v>
      </c>
      <c r="AX62" s="65">
        <f t="shared" si="396"/>
        <v>2.9890109890109873E-2</v>
      </c>
      <c r="AY62" s="3">
        <f>$AY$19</f>
        <v>4686</v>
      </c>
      <c r="BA62" s="65">
        <f t="shared" si="397"/>
        <v>2.9876227059325577E-2</v>
      </c>
      <c r="BB62" s="3">
        <v>4826</v>
      </c>
      <c r="BD62" s="65">
        <f t="shared" si="398"/>
        <v>3.5225859925404057E-2</v>
      </c>
      <c r="BE62" s="3">
        <v>4996</v>
      </c>
      <c r="BG62" s="65">
        <f t="shared" si="399"/>
        <v>3.5228182546036768E-2</v>
      </c>
      <c r="BH62" s="3">
        <v>5172</v>
      </c>
      <c r="BJ62" s="65">
        <f t="shared" si="400"/>
        <v>3.5189481825212754E-2</v>
      </c>
      <c r="BK62" s="12">
        <v>5354</v>
      </c>
      <c r="BM62" s="65">
        <f t="shared" si="417"/>
        <v>3.5113933507657791E-2</v>
      </c>
      <c r="BN62" s="12">
        <v>5542</v>
      </c>
      <c r="BP62" s="65">
        <f t="shared" si="418"/>
        <v>-9.7798628653915531E-2</v>
      </c>
      <c r="BQ62" s="12">
        <v>5000</v>
      </c>
      <c r="BS62" s="65">
        <f t="shared" si="419"/>
        <v>3.0000000000000027E-2</v>
      </c>
      <c r="BT62" s="12">
        <v>5150</v>
      </c>
      <c r="BV62" s="65">
        <f t="shared" si="420"/>
        <v>2.019417475728158E-2</v>
      </c>
      <c r="BW62" s="12">
        <v>5254</v>
      </c>
    </row>
    <row r="63" spans="1:75" x14ac:dyDescent="0.2">
      <c r="A63" s="2" t="s">
        <v>20</v>
      </c>
      <c r="C63" s="3">
        <v>30</v>
      </c>
      <c r="E63" s="65">
        <f t="shared" si="381"/>
        <v>6.6666666666666652E-2</v>
      </c>
      <c r="F63" s="3">
        <v>32</v>
      </c>
      <c r="H63" s="65">
        <f t="shared" si="382"/>
        <v>6.25E-2</v>
      </c>
      <c r="I63" s="3">
        <v>34</v>
      </c>
      <c r="K63" s="65">
        <f t="shared" ref="K63" si="475">(L63/I63)-1</f>
        <v>0</v>
      </c>
      <c r="L63" s="3">
        <v>34</v>
      </c>
      <c r="N63" s="65">
        <f t="shared" ref="N63" si="476">(O63/L63)-1</f>
        <v>0.17647058823529416</v>
      </c>
      <c r="O63" s="3">
        <v>40</v>
      </c>
      <c r="Q63" s="65">
        <f t="shared" ref="Q63" si="477">(R63/O63)-1</f>
        <v>0.10000000000000009</v>
      </c>
      <c r="R63" s="3">
        <v>44</v>
      </c>
      <c r="T63" s="65">
        <f t="shared" ref="T63" si="478">(U63/R63)-1</f>
        <v>0</v>
      </c>
      <c r="U63" s="3">
        <v>44</v>
      </c>
      <c r="W63" s="65">
        <f t="shared" ref="W63" si="479">(X63/U63)-1</f>
        <v>0</v>
      </c>
      <c r="X63" s="3">
        <v>44</v>
      </c>
      <c r="Z63" s="65">
        <f t="shared" ref="Z63" si="480">(AA63/X63)-1</f>
        <v>0</v>
      </c>
      <c r="AA63" s="3">
        <v>44</v>
      </c>
      <c r="AC63" s="65">
        <f t="shared" ref="AC63" si="481">(AD63/AA63)-1</f>
        <v>0</v>
      </c>
      <c r="AD63" s="3">
        <v>44</v>
      </c>
      <c r="AF63" s="65">
        <f t="shared" si="390"/>
        <v>0</v>
      </c>
      <c r="AG63" s="3">
        <v>44</v>
      </c>
      <c r="AI63" s="65">
        <f t="shared" ref="AI63" si="482">(AJ63/AG63)-1</f>
        <v>0</v>
      </c>
      <c r="AJ63" s="3">
        <v>44</v>
      </c>
      <c r="AL63" s="65">
        <f t="shared" si="392"/>
        <v>0</v>
      </c>
      <c r="AM63" s="3">
        <v>44</v>
      </c>
      <c r="AO63" s="65">
        <f t="shared" si="393"/>
        <v>0</v>
      </c>
      <c r="AP63" s="3">
        <v>44</v>
      </c>
      <c r="AR63" s="65">
        <f t="shared" si="394"/>
        <v>0</v>
      </c>
      <c r="AS63" s="3">
        <v>44</v>
      </c>
      <c r="AU63" s="65">
        <f t="shared" si="395"/>
        <v>0</v>
      </c>
      <c r="AV63" s="3">
        <v>44</v>
      </c>
      <c r="AX63" s="65">
        <f t="shared" si="396"/>
        <v>0</v>
      </c>
      <c r="AY63" s="3">
        <f>$AY$20</f>
        <v>44</v>
      </c>
      <c r="BA63" s="65">
        <f t="shared" si="397"/>
        <v>0</v>
      </c>
      <c r="BB63" s="3">
        <v>44</v>
      </c>
      <c r="BD63" s="65">
        <f t="shared" si="398"/>
        <v>0</v>
      </c>
      <c r="BE63" s="3">
        <v>44</v>
      </c>
      <c r="BG63" s="65">
        <f t="shared" si="399"/>
        <v>0</v>
      </c>
      <c r="BH63" s="3">
        <v>44</v>
      </c>
      <c r="BJ63" s="65">
        <f t="shared" si="400"/>
        <v>0</v>
      </c>
      <c r="BK63" s="12">
        <v>44</v>
      </c>
      <c r="BM63" s="65">
        <f t="shared" si="417"/>
        <v>0</v>
      </c>
      <c r="BN63" s="12">
        <v>44</v>
      </c>
      <c r="BP63" s="65">
        <f t="shared" si="418"/>
        <v>0</v>
      </c>
      <c r="BQ63" s="12">
        <v>44</v>
      </c>
      <c r="BS63" s="65">
        <f t="shared" si="419"/>
        <v>0</v>
      </c>
      <c r="BT63" s="12">
        <v>44</v>
      </c>
      <c r="BV63" s="65">
        <f t="shared" si="420"/>
        <v>0</v>
      </c>
      <c r="BW63" s="12">
        <v>44</v>
      </c>
    </row>
    <row r="64" spans="1:75" ht="13.5" thickBot="1" x14ac:dyDescent="0.25">
      <c r="A64" s="2" t="s">
        <v>21</v>
      </c>
      <c r="C64" s="9">
        <f>SUM(C60:C63)</f>
        <v>9892</v>
      </c>
      <c r="D64" s="15"/>
      <c r="E64" s="65">
        <f t="shared" si="381"/>
        <v>3.9324706833805179E-2</v>
      </c>
      <c r="F64" s="9">
        <f t="shared" ref="F64:AJ64" si="483">SUM(F60:F63)</f>
        <v>10281</v>
      </c>
      <c r="G64" s="15"/>
      <c r="H64" s="65">
        <f t="shared" si="382"/>
        <v>6.0013617352397519E-2</v>
      </c>
      <c r="I64" s="9">
        <f t="shared" si="483"/>
        <v>10898</v>
      </c>
      <c r="J64" s="15"/>
      <c r="K64" s="65">
        <f t="shared" ref="K64" si="484">(L64/I64)-1</f>
        <v>5.982749128280429E-2</v>
      </c>
      <c r="L64" s="9">
        <f t="shared" si="483"/>
        <v>11550</v>
      </c>
      <c r="M64" s="15"/>
      <c r="N64" s="65">
        <f t="shared" ref="N64" si="485">(O64/L64)-1</f>
        <v>9.7056277056277063E-2</v>
      </c>
      <c r="O64" s="9">
        <f t="shared" si="483"/>
        <v>12671</v>
      </c>
      <c r="P64" s="15"/>
      <c r="Q64" s="65">
        <f t="shared" ref="Q64" si="486">(R64/O64)-1</f>
        <v>7.1422934259332438E-2</v>
      </c>
      <c r="R64" s="9">
        <f t="shared" si="483"/>
        <v>13576</v>
      </c>
      <c r="S64" s="15"/>
      <c r="T64" s="65">
        <f t="shared" ref="T64" si="487">(U64/R64)-1</f>
        <v>5.3255745433117285E-2</v>
      </c>
      <c r="U64" s="9">
        <f t="shared" si="483"/>
        <v>14299</v>
      </c>
      <c r="V64" s="15"/>
      <c r="W64" s="65">
        <f t="shared" ref="W64" si="488">(X64/U64)-1</f>
        <v>5.2451220365060447E-2</v>
      </c>
      <c r="X64" s="9">
        <f t="shared" si="483"/>
        <v>15049</v>
      </c>
      <c r="Y64" s="15"/>
      <c r="Z64" s="65">
        <f t="shared" ref="Z64" si="489">(AA64/X64)-1</f>
        <v>3.9072363612200123E-2</v>
      </c>
      <c r="AA64" s="9">
        <f t="shared" si="483"/>
        <v>15637</v>
      </c>
      <c r="AB64" s="15"/>
      <c r="AC64" s="65">
        <f t="shared" ref="AC64" si="490">(AD64/AA64)-1</f>
        <v>5.243972629020921E-2</v>
      </c>
      <c r="AD64" s="9">
        <f t="shared" si="483"/>
        <v>16457</v>
      </c>
      <c r="AE64" s="15"/>
      <c r="AF64" s="65">
        <f t="shared" si="390"/>
        <v>5.6693200461809479E-2</v>
      </c>
      <c r="AG64" s="9">
        <f t="shared" si="483"/>
        <v>17390</v>
      </c>
      <c r="AH64" s="15"/>
      <c r="AI64" s="65">
        <f t="shared" ref="AI64" si="491">(AJ64/AG64)-1</f>
        <v>5.5779183438757984E-2</v>
      </c>
      <c r="AJ64" s="9">
        <f t="shared" si="483"/>
        <v>18360</v>
      </c>
      <c r="AK64" s="15"/>
      <c r="AL64" s="65">
        <f t="shared" si="392"/>
        <v>2.4836601307189454E-2</v>
      </c>
      <c r="AM64" s="9">
        <f t="shared" ref="AM64" si="492">SUM(AM60:AM63)</f>
        <v>18816</v>
      </c>
      <c r="AN64" s="15"/>
      <c r="AO64" s="65">
        <f t="shared" si="393"/>
        <v>2.9071003401360596E-2</v>
      </c>
      <c r="AP64" s="9">
        <f t="shared" ref="AP64" si="493">SUM(AP60:AP63)</f>
        <v>19363</v>
      </c>
      <c r="AQ64" s="15"/>
      <c r="AR64" s="65">
        <f t="shared" si="394"/>
        <v>4.5963951866962782E-2</v>
      </c>
      <c r="AS64" s="9">
        <f t="shared" ref="AS64" si="494">SUM(AS60:AS63)</f>
        <v>20253</v>
      </c>
      <c r="AT64" s="15"/>
      <c r="AU64" s="65">
        <f t="shared" si="395"/>
        <v>2.7650224658075429E-2</v>
      </c>
      <c r="AV64" s="9">
        <f t="shared" ref="AV64" si="495">SUM(AV60:AV63)</f>
        <v>20813</v>
      </c>
      <c r="AW64" s="15"/>
      <c r="AX64" s="65">
        <f t="shared" si="396"/>
        <v>3.7236342670446287E-2</v>
      </c>
      <c r="AY64" s="9">
        <f t="shared" ref="AY64" si="496">SUM(AY60:AY63)</f>
        <v>21588</v>
      </c>
      <c r="AZ64" s="15"/>
      <c r="BA64" s="65">
        <f t="shared" si="397"/>
        <v>3.8447285528997677E-2</v>
      </c>
      <c r="BB64" s="9">
        <f t="shared" ref="BB64" si="497">SUM(BB60:BB63)</f>
        <v>22418</v>
      </c>
      <c r="BC64" s="15"/>
      <c r="BD64" s="65">
        <f t="shared" si="398"/>
        <v>3.5239539655633756E-2</v>
      </c>
      <c r="BE64" s="9">
        <f t="shared" ref="BE64" si="498">SUM(BE60:BE63)</f>
        <v>23208</v>
      </c>
      <c r="BF64" s="15"/>
      <c r="BG64" s="65">
        <f t="shared" si="399"/>
        <v>3.4643226473629829E-2</v>
      </c>
      <c r="BH64" s="9">
        <f t="shared" ref="BH64" si="499">SUM(BH60:BH63)</f>
        <v>24012</v>
      </c>
      <c r="BI64" s="15"/>
      <c r="BJ64" s="65">
        <f t="shared" si="400"/>
        <v>3.6315175745460504E-2</v>
      </c>
      <c r="BK64" s="42">
        <f t="shared" ref="BK64" si="500">SUM(BK60:BK63)</f>
        <v>24884</v>
      </c>
      <c r="BL64" s="15"/>
      <c r="BM64" s="65">
        <f t="shared" si="417"/>
        <v>2.7326796334994352E-2</v>
      </c>
      <c r="BN64" s="42">
        <f t="shared" ref="BN64" si="501">SUM(BN60:BN63)</f>
        <v>25564</v>
      </c>
      <c r="BO64" s="15"/>
      <c r="BP64" s="65">
        <f t="shared" si="418"/>
        <v>-2.1201689876388707E-2</v>
      </c>
      <c r="BQ64" s="42">
        <f t="shared" ref="BQ64" si="502">SUM(BQ60:BQ63)</f>
        <v>25022</v>
      </c>
      <c r="BR64" s="15"/>
      <c r="BS64" s="65">
        <f t="shared" si="419"/>
        <v>3.7167292782351424E-2</v>
      </c>
      <c r="BT64" s="42">
        <f>SUM(BT60:BT63)</f>
        <v>25952</v>
      </c>
      <c r="BV64" s="65">
        <f t="shared" si="420"/>
        <v>2.4969173859432869E-2</v>
      </c>
      <c r="BW64" s="42">
        <f t="shared" ref="BW64" si="503">SUM(BW60:BW63)</f>
        <v>26600</v>
      </c>
    </row>
    <row r="65" spans="1:75" ht="13.5" thickTop="1" x14ac:dyDescent="0.2"/>
    <row r="66" spans="1:75" x14ac:dyDescent="0.2">
      <c r="A66" s="6" t="s">
        <v>22</v>
      </c>
      <c r="BK66" s="12"/>
      <c r="BN66" s="12"/>
      <c r="BQ66" s="12"/>
      <c r="BT66" s="12"/>
      <c r="BW66" s="12"/>
    </row>
    <row r="67" spans="1:75" x14ac:dyDescent="0.2">
      <c r="A67" s="2" t="s">
        <v>13</v>
      </c>
      <c r="C67" s="3">
        <v>7156</v>
      </c>
      <c r="E67" s="65">
        <f t="shared" ref="E67:E76" si="504">(F67/C67)-1</f>
        <v>3.9128004471771893E-2</v>
      </c>
      <c r="F67" s="3">
        <v>7436</v>
      </c>
      <c r="H67" s="65">
        <f t="shared" ref="H67:H76" si="505">(I67/F67)-1</f>
        <v>3.8999462076385161E-2</v>
      </c>
      <c r="I67" s="3">
        <v>7726</v>
      </c>
      <c r="K67" s="65">
        <f t="shared" ref="K67" si="506">(L67/I67)-1</f>
        <v>3.8959358011907863E-2</v>
      </c>
      <c r="L67" s="3">
        <v>8027</v>
      </c>
      <c r="N67" s="65">
        <f t="shared" ref="N67" si="507">(O67/L67)-1</f>
        <v>0.14488600971720444</v>
      </c>
      <c r="O67" s="3">
        <v>9190</v>
      </c>
      <c r="Q67" s="65">
        <f t="shared" ref="Q67" si="508">(R67/O67)-1</f>
        <v>8.095756256800879E-2</v>
      </c>
      <c r="R67" s="3">
        <v>9934</v>
      </c>
      <c r="T67" s="65">
        <f t="shared" ref="T67" si="509">(U67/R67)-1</f>
        <v>5.9995973424602278E-2</v>
      </c>
      <c r="U67" s="3">
        <v>10530</v>
      </c>
      <c r="W67" s="65">
        <f t="shared" ref="W67" si="510">(X67/U67)-1</f>
        <v>5.042735042735047E-2</v>
      </c>
      <c r="X67" s="3">
        <v>11061</v>
      </c>
      <c r="Z67" s="65">
        <f t="shared" ref="Z67" si="511">(AA67/X67)-1</f>
        <v>4.9995479613054838E-2</v>
      </c>
      <c r="AA67" s="3">
        <v>11614</v>
      </c>
      <c r="AC67" s="65">
        <f t="shared" ref="AC67" si="512">(AD67/AA67)-1</f>
        <v>5.0025830893748902E-2</v>
      </c>
      <c r="AD67" s="3">
        <v>12195</v>
      </c>
      <c r="AF67" s="65">
        <f t="shared" ref="AF67:AF76" si="513">(AG67/AD67)-1</f>
        <v>6.5026650266502672E-2</v>
      </c>
      <c r="AG67" s="3">
        <v>12988</v>
      </c>
      <c r="AI67" s="65">
        <f t="shared" ref="AI67" si="514">(AJ67/AG67)-1</f>
        <v>7.4992300585155602E-2</v>
      </c>
      <c r="AJ67" s="3">
        <v>13962</v>
      </c>
      <c r="AL67" s="65">
        <f t="shared" ref="AL67:AL76" si="515">(AM67/AJ67)-1</f>
        <v>2.4996418851167546E-2</v>
      </c>
      <c r="AM67" s="3">
        <v>14311</v>
      </c>
      <c r="AO67" s="65">
        <f t="shared" ref="AO67:AO76" si="516">(AP67/AM67)-1</f>
        <v>3.8990985954859836E-2</v>
      </c>
      <c r="AP67" s="3">
        <v>14869</v>
      </c>
      <c r="AR67" s="65">
        <f t="shared" ref="AR67:AR76" si="517">(AS67/AP67)-1</f>
        <v>5.2525388391956529E-2</v>
      </c>
      <c r="AS67" s="3">
        <v>15650</v>
      </c>
      <c r="AU67" s="65">
        <f t="shared" ref="AU67:AU76" si="518">(AV67/AS67)-1</f>
        <v>2.0063897763578309E-2</v>
      </c>
      <c r="AV67" s="3">
        <v>15964</v>
      </c>
      <c r="AX67" s="65">
        <f t="shared" ref="AX67:AX76" si="519">(AY67/AV67)-1</f>
        <v>7.9929842144825791E-2</v>
      </c>
      <c r="AY67" s="3">
        <v>17240</v>
      </c>
      <c r="BA67" s="65">
        <f t="shared" ref="BA67:BA76" si="520">(BB67/AY67)-1</f>
        <v>5.0000000000000044E-2</v>
      </c>
      <c r="BB67" s="3">
        <v>18102</v>
      </c>
      <c r="BD67" s="65">
        <f t="shared" ref="BD67:BD76" si="521">(BE67/BB67)-1</f>
        <v>0</v>
      </c>
      <c r="BE67" s="3">
        <v>18102</v>
      </c>
      <c r="BG67" s="65">
        <f t="shared" ref="BG67:BG76" si="522">(BH67/BE67)-1</f>
        <v>0</v>
      </c>
      <c r="BH67" s="3">
        <v>18102</v>
      </c>
      <c r="BJ67" s="65">
        <f t="shared" ref="BJ67:BJ76" si="523">(BK67/BH67)-1</f>
        <v>5.0049718263175391E-2</v>
      </c>
      <c r="BK67" s="12">
        <v>19008</v>
      </c>
      <c r="BM67" s="65">
        <f t="shared" ref="BM67:BM76" si="524">(BN67/BK67)-1</f>
        <v>3.9983164983165009E-2</v>
      </c>
      <c r="BN67" s="12">
        <v>19768</v>
      </c>
      <c r="BP67" s="65">
        <f t="shared" ref="BP67:BP76" si="525">(BQ67/BN67)-1</f>
        <v>0</v>
      </c>
      <c r="BQ67" s="12">
        <v>19768</v>
      </c>
      <c r="BS67" s="65">
        <f t="shared" ref="BS67:BS76" si="526">(BT67/BQ67)-1</f>
        <v>4.9979765277215593E-2</v>
      </c>
      <c r="BT67" s="12">
        <v>20756</v>
      </c>
      <c r="BV67" s="65">
        <f t="shared" ref="BV67:BV76" si="527">(BW67/BT67)-1</f>
        <v>3.0063596068606646E-2</v>
      </c>
      <c r="BW67" s="12">
        <v>21380</v>
      </c>
    </row>
    <row r="68" spans="1:75" x14ac:dyDescent="0.2">
      <c r="A68" s="2" t="s">
        <v>14</v>
      </c>
      <c r="C68" s="3">
        <v>1565</v>
      </c>
      <c r="E68" s="65">
        <f t="shared" si="504"/>
        <v>3.514376996805102E-2</v>
      </c>
      <c r="F68" s="3">
        <v>1620</v>
      </c>
      <c r="H68" s="65">
        <f t="shared" si="505"/>
        <v>3.5185185185185208E-2</v>
      </c>
      <c r="I68" s="3">
        <v>1677</v>
      </c>
      <c r="K68" s="65">
        <f t="shared" ref="K68" si="528">(L68/I68)-1</f>
        <v>3.5181872391174762E-2</v>
      </c>
      <c r="L68" s="3">
        <v>1736</v>
      </c>
      <c r="N68" s="65">
        <f t="shared" ref="N68" si="529">(O68/L68)-1</f>
        <v>3.5714285714285809E-2</v>
      </c>
      <c r="O68" s="3">
        <v>1798</v>
      </c>
      <c r="Q68" s="65">
        <f t="shared" ref="Q68" si="530">(R68/O68)-1</f>
        <v>4.5050055617352536E-2</v>
      </c>
      <c r="R68" s="3">
        <v>1879</v>
      </c>
      <c r="T68" s="65">
        <f t="shared" ref="T68" si="531">(U68/R68)-1</f>
        <v>3.5125066524747117E-2</v>
      </c>
      <c r="U68" s="3">
        <v>1945</v>
      </c>
      <c r="W68" s="65">
        <f t="shared" ref="W68" si="532">(X68/U68)-1</f>
        <v>3.5475578406169772E-2</v>
      </c>
      <c r="X68" s="3">
        <v>2014</v>
      </c>
      <c r="Z68" s="65">
        <f t="shared" ref="Z68" si="533">(AA68/X68)-1</f>
        <v>3.4756703078450801E-2</v>
      </c>
      <c r="AA68" s="3">
        <v>2084</v>
      </c>
      <c r="AC68" s="65">
        <f t="shared" ref="AC68" si="534">(AD68/AA68)-1</f>
        <v>3.5028790786948205E-2</v>
      </c>
      <c r="AD68" s="3">
        <v>2157</v>
      </c>
      <c r="AF68" s="65">
        <f t="shared" si="513"/>
        <v>3.4770514603616132E-2</v>
      </c>
      <c r="AG68" s="3">
        <v>2232</v>
      </c>
      <c r="AI68" s="65">
        <f t="shared" ref="AI68" si="535">(AJ68/AG68)-1</f>
        <v>3.4946236559139754E-2</v>
      </c>
      <c r="AJ68" s="3">
        <v>2310</v>
      </c>
      <c r="AL68" s="65">
        <f t="shared" si="515"/>
        <v>2.510822510822508E-2</v>
      </c>
      <c r="AM68" s="3">
        <v>2368</v>
      </c>
      <c r="AO68" s="65">
        <f t="shared" si="516"/>
        <v>3.5050675675675658E-2</v>
      </c>
      <c r="AP68" s="3">
        <v>2451</v>
      </c>
      <c r="AR68" s="65">
        <f t="shared" si="517"/>
        <v>0</v>
      </c>
      <c r="AS68" s="3">
        <v>2451</v>
      </c>
      <c r="AU68" s="65">
        <f t="shared" si="518"/>
        <v>1.9991840065279431E-2</v>
      </c>
      <c r="AV68" s="3">
        <v>2500</v>
      </c>
      <c r="AX68" s="65">
        <f t="shared" si="519"/>
        <v>-0.19999999999999996</v>
      </c>
      <c r="AY68" s="3">
        <v>2000</v>
      </c>
      <c r="BA68" s="65">
        <f t="shared" si="520"/>
        <v>3.0000000000000027E-2</v>
      </c>
      <c r="BB68" s="3">
        <v>2060</v>
      </c>
      <c r="BD68" s="65">
        <f t="shared" si="521"/>
        <v>3.0097087378640808E-2</v>
      </c>
      <c r="BE68" s="3">
        <v>2122</v>
      </c>
      <c r="BG68" s="65">
        <f t="shared" si="522"/>
        <v>3.016022620169645E-2</v>
      </c>
      <c r="BH68" s="3">
        <v>2186</v>
      </c>
      <c r="BJ68" s="65">
        <f t="shared" si="523"/>
        <v>-5.0320219579140013E-2</v>
      </c>
      <c r="BK68" s="12">
        <v>2076</v>
      </c>
      <c r="BM68" s="65">
        <f t="shared" si="524"/>
        <v>0</v>
      </c>
      <c r="BN68" s="12">
        <v>2076</v>
      </c>
      <c r="BP68" s="65">
        <f t="shared" si="525"/>
        <v>0</v>
      </c>
      <c r="BQ68" s="12">
        <v>2076</v>
      </c>
      <c r="BS68" s="65">
        <f t="shared" si="526"/>
        <v>-0.52119460500963388</v>
      </c>
      <c r="BT68" s="12">
        <v>994</v>
      </c>
      <c r="BV68" s="65">
        <f t="shared" si="527"/>
        <v>3.0181086519114775E-2</v>
      </c>
      <c r="BW68" s="12">
        <v>1024</v>
      </c>
    </row>
    <row r="69" spans="1:75" x14ac:dyDescent="0.2">
      <c r="A69" s="2" t="s">
        <v>15</v>
      </c>
      <c r="C69" s="3">
        <f>850+125</f>
        <v>975</v>
      </c>
      <c r="E69" s="65">
        <f t="shared" si="504"/>
        <v>9.1282051282051357E-2</v>
      </c>
      <c r="F69" s="3">
        <f>939+125</f>
        <v>1064</v>
      </c>
      <c r="H69" s="65">
        <f t="shared" si="505"/>
        <v>0.25751879699248126</v>
      </c>
      <c r="I69" s="3">
        <f>1188+150</f>
        <v>1338</v>
      </c>
      <c r="K69" s="65">
        <f t="shared" ref="K69" si="536">(L69/I69)-1</f>
        <v>0.20328849028400597</v>
      </c>
      <c r="L69" s="3">
        <f>1410+200</f>
        <v>1610</v>
      </c>
      <c r="N69" s="65">
        <f t="shared" ref="N69" si="537">(O69/L69)-1</f>
        <v>0.15714285714285725</v>
      </c>
      <c r="O69" s="3">
        <f>1645+218</f>
        <v>1863</v>
      </c>
      <c r="Q69" s="65">
        <f t="shared" ref="Q69" si="538">(R69/O69)-1</f>
        <v>0.1460010735373054</v>
      </c>
      <c r="R69" s="3">
        <f>1917+218</f>
        <v>2135</v>
      </c>
      <c r="T69" s="65">
        <f t="shared" ref="T69" si="539">(U69/R69)-1</f>
        <v>2.9039812646370011E-2</v>
      </c>
      <c r="U69" s="3">
        <f>1974+223</f>
        <v>2197</v>
      </c>
      <c r="W69" s="65">
        <f t="shared" ref="W69" si="540">(X69/U69)-1</f>
        <v>4.4606281292671746E-2</v>
      </c>
      <c r="X69" s="3">
        <f>2072+223</f>
        <v>2295</v>
      </c>
      <c r="Z69" s="65">
        <f t="shared" ref="Z69" si="541">(AA69/X69)-1</f>
        <v>4.5315904139433538E-2</v>
      </c>
      <c r="AA69" s="3">
        <f>2176+223</f>
        <v>2399</v>
      </c>
      <c r="AC69" s="65">
        <f t="shared" ref="AC69" si="542">(AD69/AA69)-1</f>
        <v>4.5852438516048366E-2</v>
      </c>
      <c r="AD69" s="3">
        <f>2286+223</f>
        <v>2509</v>
      </c>
      <c r="AF69" s="65">
        <f t="shared" si="513"/>
        <v>4.5037863690713387E-2</v>
      </c>
      <c r="AG69" s="3">
        <v>2622</v>
      </c>
      <c r="AI69" s="65">
        <f t="shared" ref="AI69" si="543">(AJ69/AG69)-1</f>
        <v>5.1106025934401167E-2</v>
      </c>
      <c r="AJ69" s="3">
        <v>2756</v>
      </c>
      <c r="AL69" s="65">
        <f t="shared" si="515"/>
        <v>2.503628447024675E-2</v>
      </c>
      <c r="AM69" s="3">
        <v>2825</v>
      </c>
      <c r="AO69" s="65">
        <f t="shared" si="516"/>
        <v>2.5132743362831889E-2</v>
      </c>
      <c r="AP69" s="3">
        <v>2896</v>
      </c>
      <c r="AR69" s="65">
        <f t="shared" si="517"/>
        <v>4.4889502762430977E-2</v>
      </c>
      <c r="AS69" s="3">
        <v>3026</v>
      </c>
      <c r="AU69" s="65">
        <f t="shared" si="518"/>
        <v>1.9828155981493678E-2</v>
      </c>
      <c r="AV69" s="3">
        <v>3086</v>
      </c>
      <c r="AX69" s="65">
        <f t="shared" si="519"/>
        <v>8.6195722618276127E-2</v>
      </c>
      <c r="AY69" s="3">
        <v>3352</v>
      </c>
      <c r="BA69" s="65">
        <f t="shared" si="520"/>
        <v>5.0119331742243478E-2</v>
      </c>
      <c r="BB69" s="3">
        <v>3520</v>
      </c>
      <c r="BD69" s="65">
        <f t="shared" si="521"/>
        <v>4.2613636363636465E-2</v>
      </c>
      <c r="BE69" s="3">
        <v>3670</v>
      </c>
      <c r="BG69" s="65">
        <f t="shared" si="522"/>
        <v>3.9782016348773874E-2</v>
      </c>
      <c r="BH69" s="3">
        <v>3816</v>
      </c>
      <c r="BJ69" s="65">
        <f t="shared" si="523"/>
        <v>4.4549266247379427E-2</v>
      </c>
      <c r="BK69" s="12">
        <v>3986</v>
      </c>
      <c r="BM69" s="65">
        <f t="shared" si="524"/>
        <v>4.2147516307074806E-2</v>
      </c>
      <c r="BN69" s="12">
        <v>4154</v>
      </c>
      <c r="BP69" s="65">
        <f t="shared" si="525"/>
        <v>0</v>
      </c>
      <c r="BQ69" s="12">
        <v>4154</v>
      </c>
      <c r="BS69" s="65">
        <f t="shared" si="526"/>
        <v>5.0072219547424135E-2</v>
      </c>
      <c r="BT69" s="12">
        <v>4362</v>
      </c>
      <c r="BV69" s="65">
        <f t="shared" si="527"/>
        <v>2.9802842732691515E-2</v>
      </c>
      <c r="BW69" s="12">
        <v>4492</v>
      </c>
    </row>
    <row r="70" spans="1:75" x14ac:dyDescent="0.2">
      <c r="A70" s="2" t="s">
        <v>16</v>
      </c>
      <c r="C70" s="3">
        <v>60</v>
      </c>
      <c r="E70" s="65">
        <f t="shared" si="504"/>
        <v>0.10000000000000009</v>
      </c>
      <c r="F70" s="3">
        <v>66</v>
      </c>
      <c r="H70" s="65">
        <f t="shared" si="505"/>
        <v>0.1212121212121211</v>
      </c>
      <c r="I70" s="3">
        <v>74</v>
      </c>
      <c r="K70" s="65">
        <f t="shared" ref="K70" si="544">(L70/I70)-1</f>
        <v>0</v>
      </c>
      <c r="L70" s="3">
        <v>74</v>
      </c>
      <c r="N70" s="65">
        <f t="shared" ref="N70" si="545">(O70/L70)-1</f>
        <v>0</v>
      </c>
      <c r="O70" s="3">
        <v>74</v>
      </c>
      <c r="Q70" s="65">
        <f t="shared" ref="Q70" si="546">(R70/O70)-1</f>
        <v>0</v>
      </c>
      <c r="R70" s="3">
        <v>74</v>
      </c>
      <c r="T70" s="65">
        <f t="shared" ref="T70" si="547">(U70/R70)-1</f>
        <v>0</v>
      </c>
      <c r="U70" s="3">
        <v>74</v>
      </c>
      <c r="W70" s="65">
        <f t="shared" ref="W70" si="548">(X70/U70)-1</f>
        <v>0</v>
      </c>
      <c r="X70" s="3">
        <v>74</v>
      </c>
      <c r="Z70" s="65">
        <f t="shared" ref="Z70" si="549">(AA70/X70)-1</f>
        <v>0</v>
      </c>
      <c r="AA70" s="3">
        <v>74</v>
      </c>
      <c r="AC70" s="65">
        <f t="shared" ref="AC70" si="550">(AD70/AA70)-1</f>
        <v>0</v>
      </c>
      <c r="AD70" s="3">
        <v>74</v>
      </c>
      <c r="AF70" s="65">
        <f t="shared" si="513"/>
        <v>0</v>
      </c>
      <c r="AG70" s="3">
        <v>74</v>
      </c>
      <c r="AI70" s="65">
        <f t="shared" ref="AI70" si="551">(AJ70/AG70)-1</f>
        <v>0</v>
      </c>
      <c r="AJ70" s="3">
        <v>74</v>
      </c>
      <c r="AL70" s="65">
        <f t="shared" si="515"/>
        <v>0</v>
      </c>
      <c r="AM70" s="3">
        <v>74</v>
      </c>
      <c r="AO70" s="65">
        <f t="shared" si="516"/>
        <v>0</v>
      </c>
      <c r="AP70" s="3">
        <v>74</v>
      </c>
      <c r="AR70" s="65">
        <f t="shared" si="517"/>
        <v>0</v>
      </c>
      <c r="AS70" s="3">
        <v>74</v>
      </c>
      <c r="AU70" s="65">
        <f t="shared" si="518"/>
        <v>0</v>
      </c>
      <c r="AV70" s="3">
        <v>74</v>
      </c>
      <c r="AX70" s="65">
        <f t="shared" si="519"/>
        <v>0</v>
      </c>
      <c r="AY70" s="3">
        <v>74</v>
      </c>
      <c r="BA70" s="65">
        <f t="shared" si="520"/>
        <v>0</v>
      </c>
      <c r="BB70" s="3">
        <v>74</v>
      </c>
      <c r="BD70" s="65">
        <f t="shared" si="521"/>
        <v>0</v>
      </c>
      <c r="BE70" s="3">
        <v>74</v>
      </c>
      <c r="BG70" s="65">
        <f t="shared" si="522"/>
        <v>0</v>
      </c>
      <c r="BH70" s="3">
        <v>74</v>
      </c>
      <c r="BJ70" s="65">
        <f t="shared" si="523"/>
        <v>0</v>
      </c>
      <c r="BK70" s="12">
        <v>74</v>
      </c>
      <c r="BM70" s="65">
        <f t="shared" si="524"/>
        <v>0</v>
      </c>
      <c r="BN70" s="12">
        <v>74</v>
      </c>
      <c r="BP70" s="65">
        <f t="shared" si="525"/>
        <v>0</v>
      </c>
      <c r="BQ70" s="12">
        <v>74</v>
      </c>
      <c r="BS70" s="65">
        <f t="shared" si="526"/>
        <v>0</v>
      </c>
      <c r="BT70" s="12">
        <v>74</v>
      </c>
      <c r="BV70" s="65">
        <f t="shared" si="527"/>
        <v>0</v>
      </c>
      <c r="BW70" s="12">
        <v>74</v>
      </c>
    </row>
    <row r="71" spans="1:75" x14ac:dyDescent="0.2">
      <c r="A71" s="2" t="s">
        <v>28</v>
      </c>
      <c r="E71" s="65" t="e">
        <f t="shared" si="504"/>
        <v>#DIV/0!</v>
      </c>
      <c r="H71" s="65" t="e">
        <f t="shared" si="505"/>
        <v>#DIV/0!</v>
      </c>
      <c r="K71" s="65" t="e">
        <f t="shared" ref="K71" si="552">(L71/I71)-1</f>
        <v>#DIV/0!</v>
      </c>
      <c r="L71" s="3">
        <v>0</v>
      </c>
      <c r="N71" s="65" t="e">
        <f t="shared" ref="N71" si="553">(O71/L71)-1</f>
        <v>#DIV/0!</v>
      </c>
      <c r="O71" s="3">
        <v>0</v>
      </c>
      <c r="Q71" s="65" t="e">
        <f t="shared" ref="Q71" si="554">(R71/O71)-1</f>
        <v>#DIV/0!</v>
      </c>
      <c r="R71" s="3">
        <v>0</v>
      </c>
      <c r="T71" s="65" t="e">
        <f t="shared" ref="T71" si="555">(U71/R71)-1</f>
        <v>#DIV/0!</v>
      </c>
      <c r="U71" s="3">
        <v>0</v>
      </c>
      <c r="W71" s="65" t="e">
        <f t="shared" ref="W71" si="556">(X71/U71)-1</f>
        <v>#DIV/0!</v>
      </c>
      <c r="X71" s="3">
        <v>0</v>
      </c>
      <c r="Z71" s="65" t="e">
        <f t="shared" ref="Z71" si="557">(AA71/X71)-1</f>
        <v>#DIV/0!</v>
      </c>
      <c r="AA71" s="3">
        <v>0</v>
      </c>
      <c r="AC71" s="65" t="e">
        <f t="shared" ref="AC71" si="558">(AD71/AA71)-1</f>
        <v>#DIV/0!</v>
      </c>
      <c r="AD71" s="3">
        <v>0</v>
      </c>
      <c r="AF71" s="65" t="e">
        <f t="shared" si="513"/>
        <v>#DIV/0!</v>
      </c>
      <c r="AG71" s="3">
        <v>0</v>
      </c>
      <c r="AI71" s="65" t="e">
        <f t="shared" ref="AI71" si="559">(AJ71/AG71)-1</f>
        <v>#DIV/0!</v>
      </c>
      <c r="AJ71" s="3">
        <v>0</v>
      </c>
      <c r="AL71" s="65" t="e">
        <f t="shared" si="515"/>
        <v>#DIV/0!</v>
      </c>
      <c r="AM71" s="3">
        <v>0</v>
      </c>
      <c r="AO71" s="65" t="e">
        <f t="shared" si="516"/>
        <v>#DIV/0!</v>
      </c>
      <c r="AP71" s="3">
        <v>0</v>
      </c>
      <c r="AR71" s="65" t="e">
        <f t="shared" si="517"/>
        <v>#DIV/0!</v>
      </c>
      <c r="AS71" s="3">
        <v>0</v>
      </c>
      <c r="AU71" s="65" t="e">
        <f t="shared" si="518"/>
        <v>#DIV/0!</v>
      </c>
      <c r="AV71" s="3">
        <v>0</v>
      </c>
      <c r="AX71" s="65" t="e">
        <f t="shared" si="519"/>
        <v>#DIV/0!</v>
      </c>
      <c r="AY71" s="3">
        <v>0</v>
      </c>
      <c r="BA71" s="65" t="e">
        <f t="shared" si="520"/>
        <v>#DIV/0!</v>
      </c>
      <c r="BB71" s="3">
        <v>0</v>
      </c>
      <c r="BD71" s="65" t="e">
        <f t="shared" si="521"/>
        <v>#DIV/0!</v>
      </c>
      <c r="BE71" s="3">
        <v>0</v>
      </c>
      <c r="BG71" s="65" t="e">
        <f t="shared" si="522"/>
        <v>#DIV/0!</v>
      </c>
      <c r="BH71" s="3">
        <v>0</v>
      </c>
      <c r="BJ71" s="65" t="e">
        <f t="shared" si="523"/>
        <v>#DIV/0!</v>
      </c>
      <c r="BK71" s="12">
        <v>0</v>
      </c>
      <c r="BM71" s="65" t="e">
        <f t="shared" si="524"/>
        <v>#DIV/0!</v>
      </c>
      <c r="BN71" s="12">
        <v>0</v>
      </c>
      <c r="BP71" s="65" t="e">
        <f t="shared" si="525"/>
        <v>#DIV/0!</v>
      </c>
      <c r="BQ71" s="12">
        <v>0</v>
      </c>
      <c r="BS71" s="65" t="e">
        <f t="shared" si="526"/>
        <v>#DIV/0!</v>
      </c>
      <c r="BT71" s="12">
        <v>0</v>
      </c>
      <c r="BV71" s="65" t="e">
        <f t="shared" si="527"/>
        <v>#DIV/0!</v>
      </c>
      <c r="BW71" s="12">
        <v>0</v>
      </c>
    </row>
    <row r="72" spans="1:75" x14ac:dyDescent="0.2">
      <c r="A72" s="2" t="s">
        <v>17</v>
      </c>
      <c r="C72" s="8">
        <f t="shared" ref="C72:AJ72" si="560">SUM(C67:C71)</f>
        <v>9756</v>
      </c>
      <c r="D72" s="15"/>
      <c r="E72" s="65">
        <f t="shared" si="504"/>
        <v>4.4075440754407502E-2</v>
      </c>
      <c r="F72" s="8">
        <f t="shared" si="560"/>
        <v>10186</v>
      </c>
      <c r="G72" s="15"/>
      <c r="H72" s="65">
        <f t="shared" si="505"/>
        <v>6.1751423522481863E-2</v>
      </c>
      <c r="I72" s="8">
        <f t="shared" si="560"/>
        <v>10815</v>
      </c>
      <c r="J72" s="15"/>
      <c r="K72" s="65">
        <f t="shared" ref="K72" si="561">(L72/I72)-1</f>
        <v>5.8437355524734169E-2</v>
      </c>
      <c r="L72" s="8">
        <f t="shared" si="560"/>
        <v>11447</v>
      </c>
      <c r="M72" s="15"/>
      <c r="N72" s="65">
        <f t="shared" ref="N72" si="562">(O72/L72)-1</f>
        <v>0.12911679916135221</v>
      </c>
      <c r="O72" s="8">
        <f t="shared" si="560"/>
        <v>12925</v>
      </c>
      <c r="P72" s="15"/>
      <c r="Q72" s="65">
        <f t="shared" ref="Q72" si="563">(R72/O72)-1</f>
        <v>8.4874274661508764E-2</v>
      </c>
      <c r="R72" s="8">
        <f t="shared" si="560"/>
        <v>14022</v>
      </c>
      <c r="S72" s="15"/>
      <c r="T72" s="65">
        <f t="shared" ref="T72" si="564">(U72/R72)-1</f>
        <v>5.1633147910426391E-2</v>
      </c>
      <c r="U72" s="8">
        <f t="shared" si="560"/>
        <v>14746</v>
      </c>
      <c r="V72" s="15"/>
      <c r="W72" s="65">
        <f t="shared" ref="W72" si="565">(X72/U72)-1</f>
        <v>4.7334870473348722E-2</v>
      </c>
      <c r="X72" s="8">
        <f t="shared" si="560"/>
        <v>15444</v>
      </c>
      <c r="Y72" s="15"/>
      <c r="Z72" s="65">
        <f t="shared" ref="Z72" si="566">(AA72/X72)-1</f>
        <v>4.7073297073296994E-2</v>
      </c>
      <c r="AA72" s="8">
        <f t="shared" si="560"/>
        <v>16171</v>
      </c>
      <c r="AB72" s="15"/>
      <c r="AC72" s="65">
        <f t="shared" ref="AC72" si="567">(AD72/AA72)-1</f>
        <v>4.7245068332199658E-2</v>
      </c>
      <c r="AD72" s="8">
        <f t="shared" si="560"/>
        <v>16935</v>
      </c>
      <c r="AE72" s="15"/>
      <c r="AF72" s="65">
        <f t="shared" si="513"/>
        <v>5.7927369353410141E-2</v>
      </c>
      <c r="AG72" s="8">
        <f t="shared" si="560"/>
        <v>17916</v>
      </c>
      <c r="AH72" s="15"/>
      <c r="AI72" s="65">
        <f t="shared" ref="AI72" si="568">(AJ72/AG72)-1</f>
        <v>6.6197812011609791E-2</v>
      </c>
      <c r="AJ72" s="8">
        <f t="shared" si="560"/>
        <v>19102</v>
      </c>
      <c r="AK72" s="15"/>
      <c r="AL72" s="65">
        <f t="shared" si="515"/>
        <v>2.4918856664223554E-2</v>
      </c>
      <c r="AM72" s="8">
        <f t="shared" ref="AM72" si="569">SUM(AM67:AM71)</f>
        <v>19578</v>
      </c>
      <c r="AN72" s="15"/>
      <c r="AO72" s="65">
        <f t="shared" si="516"/>
        <v>3.6367351108387069E-2</v>
      </c>
      <c r="AP72" s="8">
        <f t="shared" ref="AP72" si="570">SUM(AP67:AP71)</f>
        <v>20290</v>
      </c>
      <c r="AQ72" s="15"/>
      <c r="AR72" s="65">
        <f t="shared" si="517"/>
        <v>4.4898965007392766E-2</v>
      </c>
      <c r="AS72" s="8">
        <f t="shared" ref="AS72" si="571">SUM(AS67:AS71)</f>
        <v>21201</v>
      </c>
      <c r="AT72" s="15"/>
      <c r="AU72" s="65">
        <f t="shared" si="518"/>
        <v>1.9951889061836647E-2</v>
      </c>
      <c r="AV72" s="8">
        <f t="shared" ref="AV72" si="572">SUM(AV67:AV71)</f>
        <v>21624</v>
      </c>
      <c r="AW72" s="15"/>
      <c r="AX72" s="65">
        <f t="shared" si="519"/>
        <v>4.8187199408065151E-2</v>
      </c>
      <c r="AY72" s="8">
        <f t="shared" ref="AY72" si="573">SUM(AY67:AY71)</f>
        <v>22666</v>
      </c>
      <c r="AZ72" s="15"/>
      <c r="BA72" s="65">
        <f t="shared" si="520"/>
        <v>4.8089649695579384E-2</v>
      </c>
      <c r="BB72" s="8">
        <f t="shared" ref="BB72" si="574">SUM(BB67:BB71)</f>
        <v>23756</v>
      </c>
      <c r="BC72" s="15"/>
      <c r="BD72" s="65">
        <f t="shared" si="521"/>
        <v>8.9240612897794058E-3</v>
      </c>
      <c r="BE72" s="8">
        <f t="shared" ref="BE72" si="575">SUM(BE67:BE71)</f>
        <v>23968</v>
      </c>
      <c r="BF72" s="15"/>
      <c r="BG72" s="65">
        <f t="shared" si="522"/>
        <v>8.761682242990565E-3</v>
      </c>
      <c r="BH72" s="8">
        <f t="shared" ref="BH72" si="576">SUM(BH67:BH71)</f>
        <v>24178</v>
      </c>
      <c r="BI72" s="15"/>
      <c r="BJ72" s="65">
        <f t="shared" si="523"/>
        <v>3.9953676896351986E-2</v>
      </c>
      <c r="BK72" s="33">
        <f t="shared" ref="BK72" si="577">SUM(BK67:BK71)</f>
        <v>25144</v>
      </c>
      <c r="BL72" s="15"/>
      <c r="BM72" s="65">
        <f t="shared" si="524"/>
        <v>3.6907413299395397E-2</v>
      </c>
      <c r="BN72" s="33">
        <f t="shared" ref="BN72" si="578">SUM(BN67:BN71)</f>
        <v>26072</v>
      </c>
      <c r="BO72" s="15"/>
      <c r="BP72" s="65">
        <f t="shared" si="525"/>
        <v>0</v>
      </c>
      <c r="BQ72" s="33">
        <f t="shared" ref="BQ72" si="579">SUM(BQ67:BQ71)</f>
        <v>26072</v>
      </c>
      <c r="BR72" s="15"/>
      <c r="BS72" s="65">
        <f t="shared" si="526"/>
        <v>4.3725069039581843E-3</v>
      </c>
      <c r="BT72" s="33">
        <f t="shared" ref="BT72" si="580">SUM(BT67:BT71)</f>
        <v>26186</v>
      </c>
      <c r="BV72" s="65">
        <f t="shared" si="527"/>
        <v>2.9939662415030988E-2</v>
      </c>
      <c r="BW72" s="33">
        <f t="shared" ref="BW72" si="581">SUM(BW67:BW71)</f>
        <v>26970</v>
      </c>
    </row>
    <row r="73" spans="1:75" x14ac:dyDescent="0.2">
      <c r="A73" s="2" t="s">
        <v>19</v>
      </c>
      <c r="C73" s="3">
        <v>3214</v>
      </c>
      <c r="E73" s="65">
        <f t="shared" si="504"/>
        <v>3.6714374611076517E-2</v>
      </c>
      <c r="F73" s="3">
        <v>3332</v>
      </c>
      <c r="H73" s="65">
        <f t="shared" si="505"/>
        <v>4.021608643457375E-2</v>
      </c>
      <c r="I73" s="3">
        <v>3466</v>
      </c>
      <c r="K73" s="65">
        <f t="shared" ref="K73" si="582">(L73/I73)-1</f>
        <v>4.0392383150605893E-2</v>
      </c>
      <c r="L73" s="3">
        <v>3606</v>
      </c>
      <c r="N73" s="65">
        <f t="shared" ref="N73" si="583">(O73/L73)-1</f>
        <v>4.991680532445919E-2</v>
      </c>
      <c r="O73" s="3">
        <v>3786</v>
      </c>
      <c r="Q73" s="65">
        <f t="shared" ref="Q73" si="584">(R73/O73)-1</f>
        <v>4.8071843634442724E-2</v>
      </c>
      <c r="R73" s="3">
        <v>3968</v>
      </c>
      <c r="T73" s="65">
        <f t="shared" ref="T73" si="585">(U73/R73)-1</f>
        <v>5.9979838709677491E-2</v>
      </c>
      <c r="U73" s="3">
        <v>4206</v>
      </c>
      <c r="W73" s="65">
        <f t="shared" ref="W73" si="586">(X73/U73)-1</f>
        <v>5.7536852116024662E-2</v>
      </c>
      <c r="X73" s="3">
        <v>4448</v>
      </c>
      <c r="Z73" s="65">
        <f t="shared" ref="Z73" si="587">(AA73/X73)-1</f>
        <v>5.755395683453246E-2</v>
      </c>
      <c r="AA73" s="3">
        <v>4704</v>
      </c>
      <c r="AC73" s="65">
        <f t="shared" ref="AC73" si="588">(AD73/AA73)-1</f>
        <v>5.7823129251700633E-2</v>
      </c>
      <c r="AD73" s="3">
        <v>4976</v>
      </c>
      <c r="AF73" s="65">
        <f t="shared" si="513"/>
        <v>5.7877813504823239E-2</v>
      </c>
      <c r="AG73" s="3">
        <v>5264</v>
      </c>
      <c r="AI73" s="65">
        <f t="shared" ref="AI73" si="589">(AJ73/AG73)-1</f>
        <v>5.0151975683890626E-2</v>
      </c>
      <c r="AJ73" s="3">
        <v>5528</v>
      </c>
      <c r="AL73" s="65">
        <f t="shared" si="515"/>
        <v>2.4963820549927629E-2</v>
      </c>
      <c r="AM73" s="3">
        <v>5666</v>
      </c>
      <c r="AO73" s="65">
        <f t="shared" si="516"/>
        <v>2.4708789269325848E-2</v>
      </c>
      <c r="AP73" s="3">
        <v>5806</v>
      </c>
      <c r="AR73" s="65">
        <f t="shared" si="517"/>
        <v>4.4781260764726216E-2</v>
      </c>
      <c r="AS73" s="3">
        <v>6066</v>
      </c>
      <c r="AU73" s="65">
        <f t="shared" si="518"/>
        <v>3.4948895483020159E-2</v>
      </c>
      <c r="AV73" s="3">
        <v>6278</v>
      </c>
      <c r="AX73" s="65">
        <f t="shared" si="519"/>
        <v>2.007008601465432E-2</v>
      </c>
      <c r="AY73" s="3">
        <f>$AY$18</f>
        <v>6404</v>
      </c>
      <c r="BA73" s="65">
        <f t="shared" si="520"/>
        <v>2.9356652092442204E-2</v>
      </c>
      <c r="BB73" s="3">
        <v>6592</v>
      </c>
      <c r="BD73" s="65">
        <f t="shared" si="521"/>
        <v>2.7912621359223344E-2</v>
      </c>
      <c r="BE73" s="3">
        <v>6776</v>
      </c>
      <c r="BG73" s="65">
        <f t="shared" si="522"/>
        <v>2.7302243211334121E-2</v>
      </c>
      <c r="BH73" s="3">
        <v>6961</v>
      </c>
      <c r="BJ73" s="65">
        <f t="shared" si="523"/>
        <v>2.4278120959632332E-2</v>
      </c>
      <c r="BK73" s="12">
        <v>7130</v>
      </c>
      <c r="BM73" s="65">
        <f t="shared" si="524"/>
        <v>0</v>
      </c>
      <c r="BN73" s="12">
        <v>7130</v>
      </c>
      <c r="BP73" s="65">
        <f t="shared" si="525"/>
        <v>0</v>
      </c>
      <c r="BQ73" s="12">
        <v>7130</v>
      </c>
      <c r="BS73" s="65">
        <f t="shared" si="526"/>
        <v>1.9635343618513268E-2</v>
      </c>
      <c r="BT73" s="12">
        <v>7270</v>
      </c>
      <c r="BV73" s="65">
        <f t="shared" si="527"/>
        <v>1.9532324621733155E-2</v>
      </c>
      <c r="BW73" s="12">
        <v>7412</v>
      </c>
    </row>
    <row r="74" spans="1:75" x14ac:dyDescent="0.2">
      <c r="A74" s="2" t="s">
        <v>18</v>
      </c>
      <c r="C74" s="3">
        <v>2408</v>
      </c>
      <c r="E74" s="65">
        <f t="shared" si="504"/>
        <v>2.1594684385382035E-2</v>
      </c>
      <c r="F74" s="3">
        <v>2460</v>
      </c>
      <c r="H74" s="65">
        <f t="shared" si="505"/>
        <v>2.9268292682926855E-2</v>
      </c>
      <c r="I74" s="3">
        <v>2532</v>
      </c>
      <c r="K74" s="65">
        <f t="shared" ref="K74" si="590">(L74/I74)-1</f>
        <v>4.2654028436019065E-2</v>
      </c>
      <c r="L74" s="3">
        <v>2640</v>
      </c>
      <c r="N74" s="65">
        <f t="shared" ref="N74" si="591">(O74/L74)-1</f>
        <v>9.0151515151515094E-2</v>
      </c>
      <c r="O74" s="3">
        <v>2878</v>
      </c>
      <c r="Q74" s="65">
        <f t="shared" ref="Q74" si="592">(R74/O74)-1</f>
        <v>5.0729673384294571E-2</v>
      </c>
      <c r="R74" s="3">
        <v>3024</v>
      </c>
      <c r="T74" s="65">
        <f t="shared" ref="T74" si="593">(U74/R74)-1</f>
        <v>6.0185185185185119E-2</v>
      </c>
      <c r="U74" s="3">
        <v>3206</v>
      </c>
      <c r="W74" s="65">
        <f t="shared" ref="W74" si="594">(X74/U74)-1</f>
        <v>5.9887710542732453E-2</v>
      </c>
      <c r="X74" s="3">
        <v>3398</v>
      </c>
      <c r="Z74" s="65">
        <f t="shared" ref="Z74" si="595">(AA74/X74)-1</f>
        <v>0</v>
      </c>
      <c r="AA74" s="3">
        <v>3398</v>
      </c>
      <c r="AC74" s="65">
        <f t="shared" ref="AC74" si="596">(AD74/AA74)-1</f>
        <v>5.885815185403187E-2</v>
      </c>
      <c r="AD74" s="3">
        <v>3598</v>
      </c>
      <c r="AF74" s="65">
        <f t="shared" si="513"/>
        <v>6.0033351862145645E-2</v>
      </c>
      <c r="AG74" s="3">
        <v>3814</v>
      </c>
      <c r="AI74" s="65">
        <f t="shared" ref="AI74" si="597">(AJ74/AG74)-1</f>
        <v>4.9816465652857911E-2</v>
      </c>
      <c r="AJ74" s="3">
        <v>4004</v>
      </c>
      <c r="AL74" s="65">
        <f t="shared" si="515"/>
        <v>2.4975024975024906E-2</v>
      </c>
      <c r="AM74" s="3">
        <v>4104</v>
      </c>
      <c r="AO74" s="65">
        <f t="shared" si="516"/>
        <v>2.4853801169590684E-2</v>
      </c>
      <c r="AP74" s="3">
        <v>4206</v>
      </c>
      <c r="AR74" s="65">
        <f t="shared" si="517"/>
        <v>4.5173561578697008E-2</v>
      </c>
      <c r="AS74" s="3">
        <v>4396</v>
      </c>
      <c r="AU74" s="65">
        <f t="shared" si="518"/>
        <v>3.5031847133758065E-2</v>
      </c>
      <c r="AV74" s="3">
        <v>4550</v>
      </c>
      <c r="AX74" s="65">
        <f t="shared" si="519"/>
        <v>2.9890109890109873E-2</v>
      </c>
      <c r="AY74" s="3">
        <f>$AY$19</f>
        <v>4686</v>
      </c>
      <c r="BA74" s="65">
        <f t="shared" si="520"/>
        <v>2.9876227059325577E-2</v>
      </c>
      <c r="BB74" s="3">
        <v>4826</v>
      </c>
      <c r="BD74" s="65">
        <f t="shared" si="521"/>
        <v>3.5225859925404057E-2</v>
      </c>
      <c r="BE74" s="3">
        <v>4996</v>
      </c>
      <c r="BG74" s="65">
        <f t="shared" si="522"/>
        <v>3.5228182546036768E-2</v>
      </c>
      <c r="BH74" s="3">
        <v>5172</v>
      </c>
      <c r="BJ74" s="65">
        <f t="shared" si="523"/>
        <v>3.5189481825212754E-2</v>
      </c>
      <c r="BK74" s="12">
        <v>5354</v>
      </c>
      <c r="BM74" s="65">
        <f t="shared" si="524"/>
        <v>3.5113933507657791E-2</v>
      </c>
      <c r="BN74" s="12">
        <v>5542</v>
      </c>
      <c r="BP74" s="65">
        <f t="shared" si="525"/>
        <v>-9.7798628653915531E-2</v>
      </c>
      <c r="BQ74" s="12">
        <v>5000</v>
      </c>
      <c r="BS74" s="65">
        <f t="shared" si="526"/>
        <v>3.0000000000000027E-2</v>
      </c>
      <c r="BT74" s="12">
        <v>5150</v>
      </c>
      <c r="BV74" s="65">
        <f t="shared" si="527"/>
        <v>2.019417475728158E-2</v>
      </c>
      <c r="BW74" s="12">
        <v>5254</v>
      </c>
    </row>
    <row r="75" spans="1:75" x14ac:dyDescent="0.2">
      <c r="A75" s="2" t="s">
        <v>20</v>
      </c>
      <c r="C75" s="3">
        <v>30</v>
      </c>
      <c r="E75" s="65">
        <f t="shared" si="504"/>
        <v>6.6666666666666652E-2</v>
      </c>
      <c r="F75" s="3">
        <v>32</v>
      </c>
      <c r="H75" s="65">
        <f t="shared" si="505"/>
        <v>6.25E-2</v>
      </c>
      <c r="I75" s="3">
        <v>34</v>
      </c>
      <c r="K75" s="65">
        <f t="shared" ref="K75" si="598">(L75/I75)-1</f>
        <v>0</v>
      </c>
      <c r="L75" s="3">
        <v>34</v>
      </c>
      <c r="N75" s="65">
        <f t="shared" ref="N75" si="599">(O75/L75)-1</f>
        <v>0.17647058823529416</v>
      </c>
      <c r="O75" s="3">
        <v>40</v>
      </c>
      <c r="Q75" s="65">
        <f t="shared" ref="Q75" si="600">(R75/O75)-1</f>
        <v>0.10000000000000009</v>
      </c>
      <c r="R75" s="3">
        <v>44</v>
      </c>
      <c r="T75" s="65">
        <f t="shared" ref="T75" si="601">(U75/R75)-1</f>
        <v>0</v>
      </c>
      <c r="U75" s="3">
        <v>44</v>
      </c>
      <c r="W75" s="65">
        <f t="shared" ref="W75" si="602">(X75/U75)-1</f>
        <v>0</v>
      </c>
      <c r="X75" s="3">
        <v>44</v>
      </c>
      <c r="Z75" s="65">
        <f t="shared" ref="Z75" si="603">(AA75/X75)-1</f>
        <v>0</v>
      </c>
      <c r="AA75" s="3">
        <v>44</v>
      </c>
      <c r="AC75" s="65">
        <f t="shared" ref="AC75" si="604">(AD75/AA75)-1</f>
        <v>0</v>
      </c>
      <c r="AD75" s="3">
        <v>44</v>
      </c>
      <c r="AF75" s="65">
        <f t="shared" si="513"/>
        <v>0</v>
      </c>
      <c r="AG75" s="3">
        <v>44</v>
      </c>
      <c r="AI75" s="65">
        <f t="shared" ref="AI75" si="605">(AJ75/AG75)-1</f>
        <v>0</v>
      </c>
      <c r="AJ75" s="3">
        <v>44</v>
      </c>
      <c r="AL75" s="65">
        <f t="shared" si="515"/>
        <v>0</v>
      </c>
      <c r="AM75" s="3">
        <v>44</v>
      </c>
      <c r="AO75" s="65">
        <f t="shared" si="516"/>
        <v>0</v>
      </c>
      <c r="AP75" s="3">
        <v>44</v>
      </c>
      <c r="AR75" s="65">
        <f t="shared" si="517"/>
        <v>0</v>
      </c>
      <c r="AS75" s="3">
        <v>44</v>
      </c>
      <c r="AU75" s="65">
        <f t="shared" si="518"/>
        <v>0</v>
      </c>
      <c r="AV75" s="3">
        <v>44</v>
      </c>
      <c r="AX75" s="65">
        <f t="shared" si="519"/>
        <v>0</v>
      </c>
      <c r="AY75" s="3">
        <f>$AY$20</f>
        <v>44</v>
      </c>
      <c r="BA75" s="65">
        <f t="shared" si="520"/>
        <v>0</v>
      </c>
      <c r="BB75" s="3">
        <v>44</v>
      </c>
      <c r="BD75" s="65">
        <f t="shared" si="521"/>
        <v>0</v>
      </c>
      <c r="BE75" s="3">
        <v>44</v>
      </c>
      <c r="BG75" s="65">
        <f t="shared" si="522"/>
        <v>0</v>
      </c>
      <c r="BH75" s="3">
        <v>44</v>
      </c>
      <c r="BJ75" s="65">
        <f t="shared" si="523"/>
        <v>0</v>
      </c>
      <c r="BK75" s="12">
        <v>44</v>
      </c>
      <c r="BM75" s="65">
        <f t="shared" si="524"/>
        <v>0</v>
      </c>
      <c r="BN75" s="12">
        <v>44</v>
      </c>
      <c r="BP75" s="65">
        <f t="shared" si="525"/>
        <v>0</v>
      </c>
      <c r="BQ75" s="12">
        <v>44</v>
      </c>
      <c r="BS75" s="65">
        <f t="shared" si="526"/>
        <v>0</v>
      </c>
      <c r="BT75" s="12">
        <v>44</v>
      </c>
      <c r="BV75" s="65">
        <f t="shared" si="527"/>
        <v>0</v>
      </c>
      <c r="BW75" s="12">
        <v>44</v>
      </c>
    </row>
    <row r="76" spans="1:75" ht="13.5" thickBot="1" x14ac:dyDescent="0.25">
      <c r="A76" s="2" t="s">
        <v>21</v>
      </c>
      <c r="C76" s="9">
        <f>SUM(C72:C75)</f>
        <v>15408</v>
      </c>
      <c r="D76" s="15"/>
      <c r="E76" s="65">
        <f t="shared" si="504"/>
        <v>3.9070612668743454E-2</v>
      </c>
      <c r="F76" s="9">
        <f t="shared" ref="F76:AJ76" si="606">SUM(F72:F75)</f>
        <v>16010</v>
      </c>
      <c r="G76" s="15"/>
      <c r="H76" s="65">
        <f t="shared" si="505"/>
        <v>5.2279825109306621E-2</v>
      </c>
      <c r="I76" s="9">
        <f t="shared" si="606"/>
        <v>16847</v>
      </c>
      <c r="J76" s="15"/>
      <c r="K76" s="65">
        <f t="shared" ref="K76" si="607">(L76/I76)-1</f>
        <v>5.2234819255653875E-2</v>
      </c>
      <c r="L76" s="9">
        <f t="shared" si="606"/>
        <v>17727</v>
      </c>
      <c r="M76" s="15"/>
      <c r="N76" s="65">
        <f t="shared" ref="N76" si="608">(O76/L76)-1</f>
        <v>0.10729395836859035</v>
      </c>
      <c r="O76" s="9">
        <f t="shared" si="606"/>
        <v>19629</v>
      </c>
      <c r="P76" s="15"/>
      <c r="Q76" s="65">
        <f t="shared" ref="Q76" si="609">(R76/O76)-1</f>
        <v>7.2800448316266753E-2</v>
      </c>
      <c r="R76" s="9">
        <f t="shared" si="606"/>
        <v>21058</v>
      </c>
      <c r="S76" s="15"/>
      <c r="T76" s="65">
        <f t="shared" ref="T76" si="610">(U76/R76)-1</f>
        <v>5.4326146832557765E-2</v>
      </c>
      <c r="U76" s="9">
        <f t="shared" si="606"/>
        <v>22202</v>
      </c>
      <c r="V76" s="15"/>
      <c r="W76" s="65">
        <f t="shared" ref="W76" si="611">(X76/U76)-1</f>
        <v>5.0986397621835877E-2</v>
      </c>
      <c r="X76" s="9">
        <f t="shared" si="606"/>
        <v>23334</v>
      </c>
      <c r="Y76" s="15"/>
      <c r="Z76" s="65">
        <f t="shared" ref="Z76" si="612">(AA76/X76)-1</f>
        <v>4.2127367789491776E-2</v>
      </c>
      <c r="AA76" s="9">
        <f t="shared" si="606"/>
        <v>24317</v>
      </c>
      <c r="AB76" s="15"/>
      <c r="AC76" s="65">
        <f t="shared" ref="AC76" si="613">(AD76/AA76)-1</f>
        <v>5.0828638401118509E-2</v>
      </c>
      <c r="AD76" s="9">
        <f t="shared" si="606"/>
        <v>25553</v>
      </c>
      <c r="AE76" s="15"/>
      <c r="AF76" s="65">
        <f t="shared" si="513"/>
        <v>5.8114507102884128E-2</v>
      </c>
      <c r="AG76" s="9">
        <f t="shared" si="606"/>
        <v>27038</v>
      </c>
      <c r="AH76" s="15"/>
      <c r="AI76" s="65">
        <f t="shared" ref="AI76" si="614">(AJ76/AG76)-1</f>
        <v>6.0655373918189204E-2</v>
      </c>
      <c r="AJ76" s="9">
        <f t="shared" si="606"/>
        <v>28678</v>
      </c>
      <c r="AK76" s="15"/>
      <c r="AL76" s="65">
        <f t="shared" si="515"/>
        <v>2.4897133691331286E-2</v>
      </c>
      <c r="AM76" s="9">
        <f t="shared" ref="AM76" si="615">SUM(AM72:AM75)</f>
        <v>29392</v>
      </c>
      <c r="AN76" s="15"/>
      <c r="AO76" s="65">
        <f t="shared" si="516"/>
        <v>3.2457811649428514E-2</v>
      </c>
      <c r="AP76" s="9">
        <f t="shared" ref="AP76" si="616">SUM(AP72:AP75)</f>
        <v>30346</v>
      </c>
      <c r="AQ76" s="15"/>
      <c r="AR76" s="65">
        <f t="shared" si="517"/>
        <v>4.4849403545772049E-2</v>
      </c>
      <c r="AS76" s="9">
        <f t="shared" ref="AS76" si="617">SUM(AS72:AS75)</f>
        <v>31707</v>
      </c>
      <c r="AT76" s="15"/>
      <c r="AU76" s="65">
        <f t="shared" si="518"/>
        <v>2.4884094994796158E-2</v>
      </c>
      <c r="AV76" s="9">
        <f t="shared" ref="AV76" si="618">SUM(AV72:AV75)</f>
        <v>32496</v>
      </c>
      <c r="AW76" s="15"/>
      <c r="AX76" s="65">
        <f t="shared" si="519"/>
        <v>4.0128015755785285E-2</v>
      </c>
      <c r="AY76" s="9">
        <f t="shared" ref="AY76" si="619">SUM(AY72:AY75)</f>
        <v>33800</v>
      </c>
      <c r="AZ76" s="15"/>
      <c r="BA76" s="65">
        <f t="shared" si="520"/>
        <v>4.1952662721893574E-2</v>
      </c>
      <c r="BB76" s="9">
        <f t="shared" ref="BB76" si="620">SUM(BB72:BB75)</f>
        <v>35218</v>
      </c>
      <c r="BC76" s="15"/>
      <c r="BD76" s="65">
        <f t="shared" si="521"/>
        <v>1.6071327162246574E-2</v>
      </c>
      <c r="BE76" s="9">
        <f t="shared" ref="BE76" si="621">SUM(BE72:BE75)</f>
        <v>35784</v>
      </c>
      <c r="BF76" s="15"/>
      <c r="BG76" s="65">
        <f t="shared" si="522"/>
        <v>1.5956852224457752E-2</v>
      </c>
      <c r="BH76" s="9">
        <f t="shared" ref="BH76" si="622">SUM(BH72:BH75)</f>
        <v>36355</v>
      </c>
      <c r="BI76" s="15"/>
      <c r="BJ76" s="65">
        <f t="shared" si="523"/>
        <v>3.6226103699628753E-2</v>
      </c>
      <c r="BK76" s="9">
        <f t="shared" ref="BK76" si="623">SUM(BK72:BK75)</f>
        <v>37672</v>
      </c>
      <c r="BL76" s="15"/>
      <c r="BM76" s="65">
        <f t="shared" si="524"/>
        <v>2.9624124017838094E-2</v>
      </c>
      <c r="BN76" s="9">
        <f t="shared" ref="BN76" si="624">SUM(BN72:BN75)</f>
        <v>38788</v>
      </c>
      <c r="BO76" s="15"/>
      <c r="BP76" s="65">
        <f t="shared" si="525"/>
        <v>-1.3973393833144221E-2</v>
      </c>
      <c r="BQ76" s="9">
        <f t="shared" ref="BQ76" si="625">SUM(BQ72:BQ75)</f>
        <v>38246</v>
      </c>
      <c r="BR76" s="15"/>
      <c r="BS76" s="65">
        <f t="shared" si="526"/>
        <v>1.056319615123158E-2</v>
      </c>
      <c r="BT76" s="9">
        <f t="shared" ref="BT76" si="626">SUM(BT72:BT75)</f>
        <v>38650</v>
      </c>
      <c r="BV76" s="65">
        <f t="shared" si="527"/>
        <v>2.6649417852522728E-2</v>
      </c>
      <c r="BW76" s="9">
        <f t="shared" ref="BW76" si="627">SUM(BW72:BW75)</f>
        <v>39680</v>
      </c>
    </row>
    <row r="77" spans="1:75" ht="13.5" thickTop="1" x14ac:dyDescent="0.2"/>
    <row r="78" spans="1:75" x14ac:dyDescent="0.2">
      <c r="A78" s="6" t="s">
        <v>23</v>
      </c>
      <c r="BK78" s="12"/>
      <c r="BN78" s="12"/>
      <c r="BQ78" s="12"/>
      <c r="BT78" s="12"/>
      <c r="BW78" s="12"/>
    </row>
    <row r="79" spans="1:75" x14ac:dyDescent="0.2">
      <c r="A79" s="2" t="s">
        <v>13</v>
      </c>
      <c r="C79" s="3">
        <v>3852</v>
      </c>
      <c r="E79" s="65">
        <f t="shared" ref="E79:E88" si="628">(F79/C79)-1</f>
        <v>3.8940809968847301E-2</v>
      </c>
      <c r="F79" s="3">
        <v>4002</v>
      </c>
      <c r="H79" s="65">
        <f t="shared" ref="H79:H88" si="629">(I79/F79)-1</f>
        <v>3.8980509745127456E-2</v>
      </c>
      <c r="I79" s="3">
        <v>4158</v>
      </c>
      <c r="K79" s="65">
        <f t="shared" ref="K79" si="630">(L79/I79)-1</f>
        <v>3.8961038961038863E-2</v>
      </c>
      <c r="L79" s="3">
        <v>4320</v>
      </c>
      <c r="N79" s="65">
        <f t="shared" ref="N79" si="631">(O79/L79)-1</f>
        <v>0.14513888888888893</v>
      </c>
      <c r="O79" s="3">
        <v>4947</v>
      </c>
      <c r="Q79" s="65">
        <f t="shared" ref="Q79" si="632">(R79/O79)-1</f>
        <v>8.1059227814837209E-2</v>
      </c>
      <c r="R79" s="3">
        <v>5348</v>
      </c>
      <c r="T79" s="65">
        <f t="shared" ref="T79" si="633">(U79/R79)-1</f>
        <v>6.0022438294689673E-2</v>
      </c>
      <c r="U79" s="3">
        <v>5669</v>
      </c>
      <c r="W79" s="65">
        <f t="shared" ref="W79" si="634">(X79/U79)-1</f>
        <v>5.0449814782148605E-2</v>
      </c>
      <c r="X79" s="3">
        <v>5955</v>
      </c>
      <c r="Z79" s="65">
        <f t="shared" ref="Z79" si="635">(AA79/X79)-1</f>
        <v>5.0041981528127666E-2</v>
      </c>
      <c r="AA79" s="3">
        <v>6253</v>
      </c>
      <c r="AC79" s="65">
        <f t="shared" ref="AC79" si="636">(AD79/AA79)-1</f>
        <v>5.0055973132896225E-2</v>
      </c>
      <c r="AD79" s="3">
        <v>6566</v>
      </c>
      <c r="AF79" s="65">
        <f t="shared" ref="AF79:AF88" si="637">(AG79/AD79)-1</f>
        <v>6.5184282668291127E-2</v>
      </c>
      <c r="AG79" s="3">
        <v>6994</v>
      </c>
      <c r="AI79" s="65">
        <f t="shared" ref="AI79" si="638">(AJ79/AG79)-1</f>
        <v>7.5064340863597367E-2</v>
      </c>
      <c r="AJ79" s="3">
        <v>7519</v>
      </c>
      <c r="AL79" s="65">
        <f t="shared" ref="AL79:AL88" si="639">(AM79/AJ79)-1</f>
        <v>2.5003324910227498E-2</v>
      </c>
      <c r="AM79" s="3">
        <v>7707</v>
      </c>
      <c r="AO79" s="65">
        <f t="shared" ref="AO79:AO88" si="640">(AP79/AM79)-1</f>
        <v>3.9055404178020003E-2</v>
      </c>
      <c r="AP79" s="3">
        <v>8008</v>
      </c>
      <c r="AR79" s="65">
        <f t="shared" ref="AR79:AR88" si="641">(AS79/AP79)-1</f>
        <v>5.2447552447552503E-2</v>
      </c>
      <c r="AS79" s="3">
        <v>8428</v>
      </c>
      <c r="AU79" s="65">
        <f t="shared" ref="AU79:AU88" si="642">(AV79/AS79)-1</f>
        <v>1.9933554817275656E-2</v>
      </c>
      <c r="AV79" s="3">
        <v>8596</v>
      </c>
      <c r="AX79" s="65">
        <f t="shared" ref="AX79:AX88" si="643">(AY79/AV79)-1</f>
        <v>8.0037226617031276E-2</v>
      </c>
      <c r="AY79" s="3">
        <v>9284</v>
      </c>
      <c r="BA79" s="65">
        <f t="shared" ref="BA79:BA88" si="644">(BB79/AY79)-1</f>
        <v>4.9978457561395961E-2</v>
      </c>
      <c r="BB79" s="3">
        <v>9748</v>
      </c>
      <c r="BD79" s="65">
        <f t="shared" ref="BD79:BD88" si="645">(BE79/BB79)-1</f>
        <v>2.0517029134170528E-4</v>
      </c>
      <c r="BE79" s="3">
        <v>9750</v>
      </c>
      <c r="BG79" s="65">
        <f t="shared" ref="BG79:BG88" si="646">(BH79/BE79)-1</f>
        <v>0</v>
      </c>
      <c r="BH79" s="3">
        <v>9750</v>
      </c>
      <c r="BJ79" s="65">
        <f t="shared" ref="BJ79:BJ88" si="647">(BK79/BH79)-1</f>
        <v>5.0051282051281953E-2</v>
      </c>
      <c r="BK79" s="12">
        <v>10238</v>
      </c>
      <c r="BM79" s="65">
        <f t="shared" ref="BM79:BM87" si="648">(BN79/BK79)-1</f>
        <v>0.12443836686852894</v>
      </c>
      <c r="BN79" s="12">
        <v>11512</v>
      </c>
      <c r="BP79" s="65">
        <f t="shared" ref="BP79:BP87" si="649">(BQ79/BN79)-1</f>
        <v>0</v>
      </c>
      <c r="BQ79" s="12">
        <v>11512</v>
      </c>
      <c r="BS79" s="65">
        <f t="shared" ref="BS79:BS87" si="650">(BT79/BQ79)-1</f>
        <v>5.0034746351633075E-2</v>
      </c>
      <c r="BT79" s="12">
        <v>12088</v>
      </c>
      <c r="BV79" s="65">
        <f t="shared" ref="BV79:BV87" si="651">(BW79/BT79)-1</f>
        <v>2.9947054930509642E-2</v>
      </c>
      <c r="BW79" s="12">
        <v>12450</v>
      </c>
    </row>
    <row r="80" spans="1:75" x14ac:dyDescent="0.2">
      <c r="A80" s="2" t="s">
        <v>14</v>
      </c>
      <c r="C80" s="3">
        <v>637</v>
      </c>
      <c r="E80" s="65">
        <f t="shared" si="628"/>
        <v>3.4536891679748827E-2</v>
      </c>
      <c r="F80" s="3">
        <v>659</v>
      </c>
      <c r="H80" s="65">
        <f t="shared" si="629"/>
        <v>3.4901365705614529E-2</v>
      </c>
      <c r="I80" s="3">
        <v>682</v>
      </c>
      <c r="K80" s="65">
        <f t="shared" ref="K80" si="652">(L80/I80)-1</f>
        <v>3.5190615835777095E-2</v>
      </c>
      <c r="L80" s="3">
        <v>706</v>
      </c>
      <c r="N80" s="65">
        <f t="shared" ref="N80" si="653">(O80/L80)-1</f>
        <v>3.6827195467422191E-2</v>
      </c>
      <c r="O80" s="3">
        <v>732</v>
      </c>
      <c r="Q80" s="65">
        <f t="shared" ref="Q80" si="654">(R80/O80)-1</f>
        <v>4.508196721311486E-2</v>
      </c>
      <c r="R80" s="3">
        <v>765</v>
      </c>
      <c r="T80" s="65">
        <f t="shared" ref="T80" si="655">(U80/R80)-1</f>
        <v>3.529411764705892E-2</v>
      </c>
      <c r="U80" s="3">
        <v>792</v>
      </c>
      <c r="W80" s="65">
        <f t="shared" ref="W80" si="656">(X80/U80)-1</f>
        <v>3.5353535353535248E-2</v>
      </c>
      <c r="X80" s="3">
        <v>820</v>
      </c>
      <c r="Z80" s="65">
        <f t="shared" ref="Z80" si="657">(AA80/X80)-1</f>
        <v>3.5365853658536617E-2</v>
      </c>
      <c r="AA80" s="3">
        <v>849</v>
      </c>
      <c r="AC80" s="65">
        <f t="shared" ref="AC80" si="658">(AD80/AA80)-1</f>
        <v>3.5335689045936425E-2</v>
      </c>
      <c r="AD80" s="3">
        <v>879</v>
      </c>
      <c r="AF80" s="65">
        <f t="shared" si="637"/>
        <v>3.5267349260523329E-2</v>
      </c>
      <c r="AG80" s="3">
        <v>910</v>
      </c>
      <c r="AI80" s="65">
        <f t="shared" ref="AI80" si="659">(AJ80/AG80)-1</f>
        <v>3.5164835164835262E-2</v>
      </c>
      <c r="AJ80" s="3">
        <v>942</v>
      </c>
      <c r="AL80" s="65">
        <f t="shared" si="639"/>
        <v>2.5477707006369421E-2</v>
      </c>
      <c r="AM80" s="3">
        <v>966</v>
      </c>
      <c r="AO80" s="65">
        <f t="shared" si="640"/>
        <v>3.5196687370600444E-2</v>
      </c>
      <c r="AP80" s="3">
        <v>1000</v>
      </c>
      <c r="AR80" s="65">
        <f t="shared" si="641"/>
        <v>3.0000000000000027E-2</v>
      </c>
      <c r="AS80" s="3">
        <v>1030</v>
      </c>
      <c r="AU80" s="65">
        <f t="shared" si="642"/>
        <v>2.0388349514563142E-2</v>
      </c>
      <c r="AV80" s="3">
        <v>1051</v>
      </c>
      <c r="AX80" s="65">
        <f t="shared" si="643"/>
        <v>-0.20076117982873454</v>
      </c>
      <c r="AY80" s="3">
        <v>840</v>
      </c>
      <c r="BA80" s="65">
        <f t="shared" si="644"/>
        <v>2.9761904761904656E-2</v>
      </c>
      <c r="BB80" s="3">
        <v>865</v>
      </c>
      <c r="BD80" s="65">
        <f t="shared" si="645"/>
        <v>3.0057803468208188E-2</v>
      </c>
      <c r="BE80" s="3">
        <v>891</v>
      </c>
      <c r="BG80" s="65">
        <f t="shared" si="646"/>
        <v>3.0303030303030276E-2</v>
      </c>
      <c r="BH80" s="3">
        <v>918</v>
      </c>
      <c r="BJ80" s="65">
        <f t="shared" si="647"/>
        <v>0</v>
      </c>
      <c r="BK80" s="12">
        <v>918</v>
      </c>
      <c r="BM80" s="65">
        <f t="shared" si="648"/>
        <v>3.0501089324618702E-2</v>
      </c>
      <c r="BN80" s="12">
        <v>946</v>
      </c>
      <c r="BP80" s="65">
        <f t="shared" si="649"/>
        <v>0</v>
      </c>
      <c r="BQ80" s="12">
        <v>946</v>
      </c>
      <c r="BS80" s="65">
        <f t="shared" si="650"/>
        <v>5.0739957716701811E-2</v>
      </c>
      <c r="BT80" s="12">
        <v>994</v>
      </c>
      <c r="BV80" s="65">
        <f t="shared" si="651"/>
        <v>3.0181086519114775E-2</v>
      </c>
      <c r="BW80" s="12">
        <v>1024</v>
      </c>
    </row>
    <row r="81" spans="1:75" x14ac:dyDescent="0.2">
      <c r="A81" s="2" t="s">
        <v>15</v>
      </c>
      <c r="C81" s="3">
        <f>850+125</f>
        <v>975</v>
      </c>
      <c r="E81" s="65">
        <f t="shared" si="628"/>
        <v>9.1282051282051357E-2</v>
      </c>
      <c r="F81" s="3">
        <f>939+125</f>
        <v>1064</v>
      </c>
      <c r="H81" s="65">
        <f t="shared" si="629"/>
        <v>0.25751879699248126</v>
      </c>
      <c r="I81" s="3">
        <f>1188+150</f>
        <v>1338</v>
      </c>
      <c r="K81" s="65">
        <f t="shared" ref="K81" si="660">(L81/I81)-1</f>
        <v>0.20328849028400597</v>
      </c>
      <c r="L81" s="3">
        <f>1410+200</f>
        <v>1610</v>
      </c>
      <c r="N81" s="65">
        <f t="shared" ref="N81" si="661">(O81/L81)-1</f>
        <v>0.15714285714285725</v>
      </c>
      <c r="O81" s="3">
        <f>1645+218</f>
        <v>1863</v>
      </c>
      <c r="Q81" s="65">
        <f t="shared" ref="Q81" si="662">(R81/O81)-1</f>
        <v>0.1460010735373054</v>
      </c>
      <c r="R81" s="3">
        <f>1917+218</f>
        <v>2135</v>
      </c>
      <c r="T81" s="65">
        <f t="shared" ref="T81" si="663">(U81/R81)-1</f>
        <v>2.9039812646370011E-2</v>
      </c>
      <c r="U81" s="3">
        <f>1974+223</f>
        <v>2197</v>
      </c>
      <c r="W81" s="65">
        <f t="shared" ref="W81" si="664">(X81/U81)-1</f>
        <v>4.4606281292671746E-2</v>
      </c>
      <c r="X81" s="3">
        <f>2072+223</f>
        <v>2295</v>
      </c>
      <c r="Z81" s="65">
        <f t="shared" ref="Z81" si="665">(AA81/X81)-1</f>
        <v>4.5315904139433538E-2</v>
      </c>
      <c r="AA81" s="3">
        <f>2176+223</f>
        <v>2399</v>
      </c>
      <c r="AC81" s="65">
        <f t="shared" ref="AC81" si="666">(AD81/AA81)-1</f>
        <v>4.5852438516048366E-2</v>
      </c>
      <c r="AD81" s="3">
        <f>2286+223</f>
        <v>2509</v>
      </c>
      <c r="AF81" s="65">
        <f t="shared" si="637"/>
        <v>4.5037863690713387E-2</v>
      </c>
      <c r="AG81" s="3">
        <v>2622</v>
      </c>
      <c r="AI81" s="65">
        <f t="shared" ref="AI81" si="667">(AJ81/AG81)-1</f>
        <v>5.1106025934401167E-2</v>
      </c>
      <c r="AJ81" s="3">
        <v>2756</v>
      </c>
      <c r="AL81" s="65">
        <f t="shared" si="639"/>
        <v>2.503628447024675E-2</v>
      </c>
      <c r="AM81" s="3">
        <v>2825</v>
      </c>
      <c r="AO81" s="65">
        <f t="shared" si="640"/>
        <v>2.5132743362831889E-2</v>
      </c>
      <c r="AP81" s="3">
        <v>2896</v>
      </c>
      <c r="AR81" s="65">
        <f t="shared" si="641"/>
        <v>4.4889502762430977E-2</v>
      </c>
      <c r="AS81" s="3">
        <v>3026</v>
      </c>
      <c r="AU81" s="65">
        <f t="shared" si="642"/>
        <v>1.9828155981493678E-2</v>
      </c>
      <c r="AV81" s="3">
        <v>3086</v>
      </c>
      <c r="AX81" s="65">
        <f t="shared" si="643"/>
        <v>8.6195722618276127E-2</v>
      </c>
      <c r="AY81" s="3">
        <v>3352</v>
      </c>
      <c r="BA81" s="65">
        <f t="shared" si="644"/>
        <v>5.0119331742243478E-2</v>
      </c>
      <c r="BB81" s="3">
        <v>3520</v>
      </c>
      <c r="BD81" s="65">
        <f t="shared" si="645"/>
        <v>4.2613636363636465E-2</v>
      </c>
      <c r="BE81" s="3">
        <v>3670</v>
      </c>
      <c r="BG81" s="65">
        <f t="shared" si="646"/>
        <v>3.9782016348773874E-2</v>
      </c>
      <c r="BH81" s="3">
        <v>3816</v>
      </c>
      <c r="BJ81" s="65">
        <f t="shared" si="647"/>
        <v>4.4549266247379427E-2</v>
      </c>
      <c r="BK81" s="12">
        <v>3986</v>
      </c>
      <c r="BM81" s="65">
        <f t="shared" si="648"/>
        <v>4.2147516307074806E-2</v>
      </c>
      <c r="BN81" s="12">
        <v>4154</v>
      </c>
      <c r="BP81" s="65">
        <f t="shared" si="649"/>
        <v>0</v>
      </c>
      <c r="BQ81" s="12">
        <v>4154</v>
      </c>
      <c r="BS81" s="65">
        <f t="shared" si="650"/>
        <v>5.0072219547424135E-2</v>
      </c>
      <c r="BT81" s="12">
        <v>4362</v>
      </c>
      <c r="BV81" s="65">
        <f t="shared" si="651"/>
        <v>2.9802842732691515E-2</v>
      </c>
      <c r="BW81" s="12">
        <v>4492</v>
      </c>
    </row>
    <row r="82" spans="1:75" x14ac:dyDescent="0.2">
      <c r="A82" s="2" t="s">
        <v>16</v>
      </c>
      <c r="C82" s="3">
        <v>60</v>
      </c>
      <c r="E82" s="65">
        <f t="shared" si="628"/>
        <v>0.10000000000000009</v>
      </c>
      <c r="F82" s="3">
        <v>66</v>
      </c>
      <c r="H82" s="65">
        <f t="shared" si="629"/>
        <v>0.1212121212121211</v>
      </c>
      <c r="I82" s="3">
        <v>74</v>
      </c>
      <c r="K82" s="65">
        <f t="shared" ref="K82" si="668">(L82/I82)-1</f>
        <v>0</v>
      </c>
      <c r="L82" s="3">
        <v>74</v>
      </c>
      <c r="N82" s="65">
        <f t="shared" ref="N82" si="669">(O82/L82)-1</f>
        <v>0</v>
      </c>
      <c r="O82" s="3">
        <v>74</v>
      </c>
      <c r="Q82" s="65">
        <f t="shared" ref="Q82" si="670">(R82/O82)-1</f>
        <v>0</v>
      </c>
      <c r="R82" s="3">
        <v>74</v>
      </c>
      <c r="T82" s="65">
        <f t="shared" ref="T82" si="671">(U82/R82)-1</f>
        <v>0</v>
      </c>
      <c r="U82" s="3">
        <v>74</v>
      </c>
      <c r="W82" s="65">
        <f t="shared" ref="W82" si="672">(X82/U82)-1</f>
        <v>0</v>
      </c>
      <c r="X82" s="3">
        <v>74</v>
      </c>
      <c r="Z82" s="65">
        <f t="shared" ref="Z82" si="673">(AA82/X82)-1</f>
        <v>0</v>
      </c>
      <c r="AA82" s="3">
        <v>74</v>
      </c>
      <c r="AC82" s="65">
        <f t="shared" ref="AC82" si="674">(AD82/AA82)-1</f>
        <v>0</v>
      </c>
      <c r="AD82" s="3">
        <v>74</v>
      </c>
      <c r="AF82" s="65">
        <f t="shared" si="637"/>
        <v>0</v>
      </c>
      <c r="AG82" s="3">
        <v>74</v>
      </c>
      <c r="AI82" s="65">
        <f t="shared" ref="AI82" si="675">(AJ82/AG82)-1</f>
        <v>0</v>
      </c>
      <c r="AJ82" s="3">
        <v>74</v>
      </c>
      <c r="AL82" s="65">
        <f t="shared" si="639"/>
        <v>0</v>
      </c>
      <c r="AM82" s="3">
        <v>74</v>
      </c>
      <c r="AO82" s="65">
        <f t="shared" si="640"/>
        <v>0</v>
      </c>
      <c r="AP82" s="3">
        <v>74</v>
      </c>
      <c r="AR82" s="65">
        <f t="shared" si="641"/>
        <v>0</v>
      </c>
      <c r="AS82" s="3">
        <v>74</v>
      </c>
      <c r="AU82" s="65">
        <f t="shared" si="642"/>
        <v>0</v>
      </c>
      <c r="AV82" s="3">
        <v>74</v>
      </c>
      <c r="AX82" s="65">
        <f t="shared" si="643"/>
        <v>0</v>
      </c>
      <c r="AY82" s="3">
        <v>74</v>
      </c>
      <c r="BA82" s="65">
        <f t="shared" si="644"/>
        <v>0</v>
      </c>
      <c r="BB82" s="3">
        <v>74</v>
      </c>
      <c r="BD82" s="65">
        <f t="shared" si="645"/>
        <v>0</v>
      </c>
      <c r="BE82" s="3">
        <v>74</v>
      </c>
      <c r="BG82" s="65">
        <f t="shared" si="646"/>
        <v>0</v>
      </c>
      <c r="BH82" s="3">
        <v>74</v>
      </c>
      <c r="BJ82" s="65">
        <f t="shared" si="647"/>
        <v>0</v>
      </c>
      <c r="BK82" s="12">
        <v>74</v>
      </c>
      <c r="BM82" s="65">
        <f t="shared" si="648"/>
        <v>0</v>
      </c>
      <c r="BN82" s="12">
        <v>74</v>
      </c>
      <c r="BP82" s="65">
        <f t="shared" si="649"/>
        <v>0</v>
      </c>
      <c r="BQ82" s="12">
        <v>74</v>
      </c>
      <c r="BS82" s="65">
        <f t="shared" si="650"/>
        <v>0</v>
      </c>
      <c r="BT82" s="12">
        <v>74</v>
      </c>
      <c r="BV82" s="65">
        <f t="shared" si="651"/>
        <v>0</v>
      </c>
      <c r="BW82" s="12">
        <v>74</v>
      </c>
    </row>
    <row r="83" spans="1:75" x14ac:dyDescent="0.2">
      <c r="A83" s="2" t="s">
        <v>28</v>
      </c>
      <c r="E83" s="65" t="e">
        <f t="shared" si="628"/>
        <v>#DIV/0!</v>
      </c>
      <c r="H83" s="65" t="e">
        <f t="shared" si="629"/>
        <v>#DIV/0!</v>
      </c>
      <c r="K83" s="65" t="e">
        <f t="shared" ref="K83" si="676">(L83/I83)-1</f>
        <v>#DIV/0!</v>
      </c>
      <c r="L83" s="3">
        <v>0</v>
      </c>
      <c r="N83" s="65" t="e">
        <f t="shared" ref="N83" si="677">(O83/L83)-1</f>
        <v>#DIV/0!</v>
      </c>
      <c r="O83" s="3">
        <v>0</v>
      </c>
      <c r="Q83" s="65" t="e">
        <f t="shared" ref="Q83" si="678">(R83/O83)-1</f>
        <v>#DIV/0!</v>
      </c>
      <c r="R83" s="3">
        <v>0</v>
      </c>
      <c r="T83" s="65" t="e">
        <f t="shared" ref="T83" si="679">(U83/R83)-1</f>
        <v>#DIV/0!</v>
      </c>
      <c r="U83" s="3">
        <v>0</v>
      </c>
      <c r="W83" s="65" t="e">
        <f t="shared" ref="W83" si="680">(X83/U83)-1</f>
        <v>#DIV/0!</v>
      </c>
      <c r="X83" s="3">
        <v>0</v>
      </c>
      <c r="Z83" s="65" t="e">
        <f t="shared" ref="Z83" si="681">(AA83/X83)-1</f>
        <v>#DIV/0!</v>
      </c>
      <c r="AA83" s="3">
        <v>0</v>
      </c>
      <c r="AC83" s="65" t="e">
        <f t="shared" ref="AC83" si="682">(AD83/AA83)-1</f>
        <v>#DIV/0!</v>
      </c>
      <c r="AD83" s="3">
        <v>0</v>
      </c>
      <c r="AF83" s="65" t="e">
        <f t="shared" si="637"/>
        <v>#DIV/0!</v>
      </c>
      <c r="AG83" s="3">
        <v>0</v>
      </c>
      <c r="AI83" s="65" t="e">
        <f t="shared" ref="AI83" si="683">(AJ83/AG83)-1</f>
        <v>#DIV/0!</v>
      </c>
      <c r="AJ83" s="3">
        <v>0</v>
      </c>
      <c r="AL83" s="65" t="e">
        <f t="shared" si="639"/>
        <v>#DIV/0!</v>
      </c>
      <c r="AM83" s="3">
        <v>0</v>
      </c>
      <c r="AO83" s="65" t="e">
        <f t="shared" si="640"/>
        <v>#DIV/0!</v>
      </c>
      <c r="AP83" s="3">
        <v>0</v>
      </c>
      <c r="AR83" s="65" t="e">
        <f t="shared" si="641"/>
        <v>#DIV/0!</v>
      </c>
      <c r="AS83" s="3">
        <v>0</v>
      </c>
      <c r="AU83" s="65" t="e">
        <f t="shared" si="642"/>
        <v>#DIV/0!</v>
      </c>
      <c r="AV83" s="3">
        <v>0</v>
      </c>
      <c r="AX83" s="65" t="e">
        <f t="shared" si="643"/>
        <v>#DIV/0!</v>
      </c>
      <c r="AY83" s="3">
        <v>0</v>
      </c>
      <c r="BA83" s="65" t="e">
        <f t="shared" si="644"/>
        <v>#DIV/0!</v>
      </c>
      <c r="BB83" s="3">
        <v>0</v>
      </c>
      <c r="BD83" s="65" t="e">
        <f t="shared" si="645"/>
        <v>#DIV/0!</v>
      </c>
      <c r="BE83" s="3">
        <v>0</v>
      </c>
      <c r="BG83" s="65" t="e">
        <f t="shared" si="646"/>
        <v>#DIV/0!</v>
      </c>
      <c r="BH83" s="3">
        <v>0</v>
      </c>
      <c r="BJ83" s="65" t="e">
        <f t="shared" si="647"/>
        <v>#DIV/0!</v>
      </c>
      <c r="BK83" s="12">
        <v>0</v>
      </c>
      <c r="BM83" s="65" t="e">
        <f t="shared" si="648"/>
        <v>#DIV/0!</v>
      </c>
      <c r="BN83" s="12">
        <v>0</v>
      </c>
      <c r="BP83" s="65" t="e">
        <f t="shared" si="649"/>
        <v>#DIV/0!</v>
      </c>
      <c r="BQ83" s="12">
        <v>0</v>
      </c>
      <c r="BS83" s="65" t="e">
        <f t="shared" si="650"/>
        <v>#DIV/0!</v>
      </c>
      <c r="BT83" s="12">
        <v>0</v>
      </c>
      <c r="BV83" s="65" t="e">
        <f t="shared" si="651"/>
        <v>#DIV/0!</v>
      </c>
      <c r="BW83" s="12">
        <v>0</v>
      </c>
    </row>
    <row r="84" spans="1:75" x14ac:dyDescent="0.2">
      <c r="A84" s="2" t="s">
        <v>17</v>
      </c>
      <c r="C84" s="8">
        <f t="shared" ref="C84:AJ84" si="684">SUM(C79:C83)</f>
        <v>5524</v>
      </c>
      <c r="D84" s="15"/>
      <c r="E84" s="65">
        <f t="shared" si="628"/>
        <v>4.8334540188269326E-2</v>
      </c>
      <c r="F84" s="8">
        <f t="shared" si="684"/>
        <v>5791</v>
      </c>
      <c r="G84" s="15"/>
      <c r="H84" s="65">
        <f t="shared" si="629"/>
        <v>7.9606285615610339E-2</v>
      </c>
      <c r="I84" s="8">
        <f t="shared" si="684"/>
        <v>6252</v>
      </c>
      <c r="J84" s="15"/>
      <c r="K84" s="65">
        <f t="shared" ref="K84" si="685">(L84/I84)-1</f>
        <v>7.3256557901471453E-2</v>
      </c>
      <c r="L84" s="8">
        <f t="shared" si="684"/>
        <v>6710</v>
      </c>
      <c r="M84" s="15"/>
      <c r="N84" s="65">
        <f t="shared" ref="N84" si="686">(O84/L84)-1</f>
        <v>0.13502235469448576</v>
      </c>
      <c r="O84" s="8">
        <f t="shared" si="684"/>
        <v>7616</v>
      </c>
      <c r="P84" s="15"/>
      <c r="Q84" s="65">
        <f t="shared" ref="Q84" si="687">(R84/O84)-1</f>
        <v>9.2699579831932777E-2</v>
      </c>
      <c r="R84" s="8">
        <f t="shared" si="684"/>
        <v>8322</v>
      </c>
      <c r="S84" s="15"/>
      <c r="T84" s="65">
        <f t="shared" ref="T84" si="688">(U84/R84)-1</f>
        <v>4.9267003124249031E-2</v>
      </c>
      <c r="U84" s="8">
        <f t="shared" si="684"/>
        <v>8732</v>
      </c>
      <c r="V84" s="15"/>
      <c r="W84" s="65">
        <f t="shared" ref="W84" si="689">(X84/U84)-1</f>
        <v>4.7182775996335247E-2</v>
      </c>
      <c r="X84" s="8">
        <f t="shared" si="684"/>
        <v>9144</v>
      </c>
      <c r="Y84" s="15"/>
      <c r="Z84" s="65">
        <f t="shared" ref="Z84" si="690">(AA84/X84)-1</f>
        <v>4.7134733158355147E-2</v>
      </c>
      <c r="AA84" s="8">
        <f t="shared" si="684"/>
        <v>9575</v>
      </c>
      <c r="AB84" s="15"/>
      <c r="AC84" s="65">
        <f t="shared" ref="AC84" si="691">(AD84/AA84)-1</f>
        <v>4.7310704960835448E-2</v>
      </c>
      <c r="AD84" s="8">
        <f t="shared" si="684"/>
        <v>10028</v>
      </c>
      <c r="AE84" s="15"/>
      <c r="AF84" s="65">
        <f t="shared" si="637"/>
        <v>5.7040287195851525E-2</v>
      </c>
      <c r="AG84" s="8">
        <f t="shared" si="684"/>
        <v>10600</v>
      </c>
      <c r="AH84" s="15"/>
      <c r="AI84" s="65">
        <f t="shared" ref="AI84" si="692">(AJ84/AG84)-1</f>
        <v>6.5188679245282932E-2</v>
      </c>
      <c r="AJ84" s="8">
        <f t="shared" si="684"/>
        <v>11291</v>
      </c>
      <c r="AK84" s="15"/>
      <c r="AL84" s="65">
        <f t="shared" si="639"/>
        <v>2.4887078203879254E-2</v>
      </c>
      <c r="AM84" s="8">
        <f t="shared" ref="AM84" si="693">SUM(AM79:AM83)</f>
        <v>11572</v>
      </c>
      <c r="AN84" s="15"/>
      <c r="AO84" s="65">
        <f t="shared" si="640"/>
        <v>3.508468717594182E-2</v>
      </c>
      <c r="AP84" s="8">
        <f t="shared" ref="AP84" si="694">SUM(AP79:AP83)</f>
        <v>11978</v>
      </c>
      <c r="AQ84" s="15"/>
      <c r="AR84" s="65">
        <f t="shared" si="641"/>
        <v>4.8422107196526953E-2</v>
      </c>
      <c r="AS84" s="8">
        <f t="shared" ref="AS84" si="695">SUM(AS79:AS83)</f>
        <v>12558</v>
      </c>
      <c r="AT84" s="15"/>
      <c r="AU84" s="65">
        <f t="shared" si="642"/>
        <v>1.9827998088867593E-2</v>
      </c>
      <c r="AV84" s="8">
        <f t="shared" ref="AV84" si="696">SUM(AV79:AV83)</f>
        <v>12807</v>
      </c>
      <c r="AW84" s="15"/>
      <c r="AX84" s="65">
        <f t="shared" si="643"/>
        <v>5.8015147965956082E-2</v>
      </c>
      <c r="AY84" s="8">
        <f t="shared" ref="AY84" si="697">SUM(AY79:AY83)</f>
        <v>13550</v>
      </c>
      <c r="AZ84" s="15"/>
      <c r="BA84" s="65">
        <f t="shared" si="644"/>
        <v>4.848708487084874E-2</v>
      </c>
      <c r="BB84" s="8">
        <f t="shared" ref="BB84" si="698">SUM(BB79:BB83)</f>
        <v>14207</v>
      </c>
      <c r="BC84" s="15"/>
      <c r="BD84" s="65">
        <f t="shared" si="645"/>
        <v>1.2529034982754927E-2</v>
      </c>
      <c r="BE84" s="8">
        <f t="shared" ref="BE84" si="699">SUM(BE79:BE83)</f>
        <v>14385</v>
      </c>
      <c r="BF84" s="15"/>
      <c r="BG84" s="65">
        <f t="shared" si="646"/>
        <v>1.2026416405978457E-2</v>
      </c>
      <c r="BH84" s="8">
        <f t="shared" ref="BH84" si="700">SUM(BH79:BH83)</f>
        <v>14558</v>
      </c>
      <c r="BI84" s="15"/>
      <c r="BJ84" s="65">
        <f t="shared" si="647"/>
        <v>4.5198516279708834E-2</v>
      </c>
      <c r="BK84" s="33">
        <f t="shared" ref="BK84" si="701">SUM(BK79:BK83)</f>
        <v>15216</v>
      </c>
      <c r="BL84" s="15"/>
      <c r="BM84" s="65">
        <f t="shared" si="648"/>
        <v>9.6608832807570932E-2</v>
      </c>
      <c r="BN84" s="33">
        <f t="shared" ref="BN84" si="702">SUM(BN79:BN83)</f>
        <v>16686</v>
      </c>
      <c r="BO84" s="15"/>
      <c r="BP84" s="65">
        <f t="shared" si="649"/>
        <v>0</v>
      </c>
      <c r="BQ84" s="33">
        <f t="shared" ref="BQ84" si="703">SUM(BQ79:BQ83)</f>
        <v>16686</v>
      </c>
      <c r="BR84" s="15"/>
      <c r="BS84" s="65">
        <f t="shared" si="650"/>
        <v>4.9862159894522362E-2</v>
      </c>
      <c r="BT84" s="33">
        <f t="shared" ref="BT84" si="704">SUM(BT79:BT83)</f>
        <v>17518</v>
      </c>
      <c r="BV84" s="65">
        <f t="shared" si="651"/>
        <v>2.9797922137230204E-2</v>
      </c>
      <c r="BW84" s="33">
        <f t="shared" ref="BW84" si="705">SUM(BW79:BW83)</f>
        <v>18040</v>
      </c>
    </row>
    <row r="85" spans="1:75" x14ac:dyDescent="0.2">
      <c r="A85" s="2" t="s">
        <v>19</v>
      </c>
      <c r="C85" s="3">
        <v>3214</v>
      </c>
      <c r="E85" s="65">
        <f t="shared" si="628"/>
        <v>3.6714374611076517E-2</v>
      </c>
      <c r="F85" s="3">
        <v>3332</v>
      </c>
      <c r="H85" s="65">
        <f t="shared" si="629"/>
        <v>4.021608643457375E-2</v>
      </c>
      <c r="I85" s="3">
        <v>3466</v>
      </c>
      <c r="K85" s="65">
        <f t="shared" ref="K85" si="706">(L85/I85)-1</f>
        <v>4.0392383150605893E-2</v>
      </c>
      <c r="L85" s="3">
        <v>3606</v>
      </c>
      <c r="N85" s="65">
        <f t="shared" ref="N85" si="707">(O85/L85)-1</f>
        <v>4.991680532445919E-2</v>
      </c>
      <c r="O85" s="3">
        <v>3786</v>
      </c>
      <c r="Q85" s="65">
        <f t="shared" ref="Q85" si="708">(R85/O85)-1</f>
        <v>4.8071843634442724E-2</v>
      </c>
      <c r="R85" s="3">
        <v>3968</v>
      </c>
      <c r="T85" s="65">
        <f t="shared" ref="T85" si="709">(U85/R85)-1</f>
        <v>5.9979838709677491E-2</v>
      </c>
      <c r="U85" s="3">
        <v>4206</v>
      </c>
      <c r="W85" s="65">
        <f t="shared" ref="W85" si="710">(X85/U85)-1</f>
        <v>5.7536852116024662E-2</v>
      </c>
      <c r="X85" s="3">
        <v>4448</v>
      </c>
      <c r="Z85" s="65">
        <f t="shared" ref="Z85" si="711">(AA85/X85)-1</f>
        <v>5.755395683453246E-2</v>
      </c>
      <c r="AA85" s="3">
        <v>4704</v>
      </c>
      <c r="AC85" s="65">
        <f t="shared" ref="AC85" si="712">(AD85/AA85)-1</f>
        <v>5.7823129251700633E-2</v>
      </c>
      <c r="AD85" s="3">
        <v>4976</v>
      </c>
      <c r="AF85" s="65">
        <f t="shared" si="637"/>
        <v>5.7877813504823239E-2</v>
      </c>
      <c r="AG85" s="3">
        <v>5264</v>
      </c>
      <c r="AI85" s="65">
        <f t="shared" ref="AI85" si="713">(AJ85/AG85)-1</f>
        <v>5.0151975683890626E-2</v>
      </c>
      <c r="AJ85" s="3">
        <v>5528</v>
      </c>
      <c r="AL85" s="65">
        <f t="shared" si="639"/>
        <v>2.4963820549927629E-2</v>
      </c>
      <c r="AM85" s="3">
        <v>5666</v>
      </c>
      <c r="AO85" s="65">
        <f t="shared" si="640"/>
        <v>2.4708789269325848E-2</v>
      </c>
      <c r="AP85" s="3">
        <v>5806</v>
      </c>
      <c r="AR85" s="65">
        <f t="shared" si="641"/>
        <v>4.4781260764726216E-2</v>
      </c>
      <c r="AS85" s="3">
        <v>6066</v>
      </c>
      <c r="AU85" s="65">
        <f t="shared" si="642"/>
        <v>3.4948895483020159E-2</v>
      </c>
      <c r="AV85" s="3">
        <v>6278</v>
      </c>
      <c r="AX85" s="65">
        <f t="shared" si="643"/>
        <v>2.007008601465432E-2</v>
      </c>
      <c r="AY85" s="3">
        <f>$AY$18</f>
        <v>6404</v>
      </c>
      <c r="BA85" s="65">
        <f t="shared" si="644"/>
        <v>2.9356652092442204E-2</v>
      </c>
      <c r="BB85" s="3">
        <v>6592</v>
      </c>
      <c r="BD85" s="65">
        <f t="shared" si="645"/>
        <v>2.7912621359223344E-2</v>
      </c>
      <c r="BE85" s="3">
        <v>6776</v>
      </c>
      <c r="BG85" s="65">
        <f t="shared" si="646"/>
        <v>2.7302243211334121E-2</v>
      </c>
      <c r="BH85" s="3">
        <v>6961</v>
      </c>
      <c r="BJ85" s="65">
        <f t="shared" si="647"/>
        <v>2.4278120959632332E-2</v>
      </c>
      <c r="BK85" s="12">
        <v>7130</v>
      </c>
      <c r="BM85" s="65">
        <f t="shared" si="648"/>
        <v>0</v>
      </c>
      <c r="BN85" s="12">
        <v>7130</v>
      </c>
      <c r="BP85" s="65">
        <f t="shared" si="649"/>
        <v>0</v>
      </c>
      <c r="BQ85" s="12">
        <v>7130</v>
      </c>
      <c r="BS85" s="65">
        <f t="shared" si="650"/>
        <v>1.9635343618513268E-2</v>
      </c>
      <c r="BT85" s="12">
        <v>7270</v>
      </c>
      <c r="BV85" s="65">
        <f t="shared" si="651"/>
        <v>1.9532324621733155E-2</v>
      </c>
      <c r="BW85" s="12">
        <v>7412</v>
      </c>
    </row>
    <row r="86" spans="1:75" x14ac:dyDescent="0.2">
      <c r="A86" s="2" t="s">
        <v>18</v>
      </c>
      <c r="C86" s="3">
        <v>2408</v>
      </c>
      <c r="E86" s="65">
        <f t="shared" si="628"/>
        <v>2.1594684385382035E-2</v>
      </c>
      <c r="F86" s="3">
        <v>2460</v>
      </c>
      <c r="H86" s="65">
        <f t="shared" si="629"/>
        <v>2.9268292682926855E-2</v>
      </c>
      <c r="I86" s="3">
        <v>2532</v>
      </c>
      <c r="K86" s="65">
        <f t="shared" ref="K86" si="714">(L86/I86)-1</f>
        <v>4.2654028436019065E-2</v>
      </c>
      <c r="L86" s="3">
        <v>2640</v>
      </c>
      <c r="N86" s="65">
        <f t="shared" ref="N86" si="715">(O86/L86)-1</f>
        <v>9.0151515151515094E-2</v>
      </c>
      <c r="O86" s="3">
        <v>2878</v>
      </c>
      <c r="Q86" s="65">
        <f t="shared" ref="Q86" si="716">(R86/O86)-1</f>
        <v>5.0729673384294571E-2</v>
      </c>
      <c r="R86" s="3">
        <v>3024</v>
      </c>
      <c r="T86" s="65">
        <f t="shared" ref="T86" si="717">(U86/R86)-1</f>
        <v>6.0185185185185119E-2</v>
      </c>
      <c r="U86" s="3">
        <v>3206</v>
      </c>
      <c r="W86" s="65">
        <f t="shared" ref="W86" si="718">(X86/U86)-1</f>
        <v>5.9887710542732453E-2</v>
      </c>
      <c r="X86" s="3">
        <v>3398</v>
      </c>
      <c r="Z86" s="65">
        <f t="shared" ref="Z86" si="719">(AA86/X86)-1</f>
        <v>0</v>
      </c>
      <c r="AA86" s="3">
        <v>3398</v>
      </c>
      <c r="AC86" s="65">
        <f t="shared" ref="AC86" si="720">(AD86/AA86)-1</f>
        <v>5.885815185403187E-2</v>
      </c>
      <c r="AD86" s="3">
        <v>3598</v>
      </c>
      <c r="AF86" s="65">
        <f t="shared" si="637"/>
        <v>6.0033351862145645E-2</v>
      </c>
      <c r="AG86" s="3">
        <v>3814</v>
      </c>
      <c r="AI86" s="65">
        <f t="shared" ref="AI86" si="721">(AJ86/AG86)-1</f>
        <v>4.9816465652857911E-2</v>
      </c>
      <c r="AJ86" s="3">
        <v>4004</v>
      </c>
      <c r="AL86" s="65">
        <f t="shared" si="639"/>
        <v>2.4975024975024906E-2</v>
      </c>
      <c r="AM86" s="3">
        <v>4104</v>
      </c>
      <c r="AO86" s="65">
        <f t="shared" si="640"/>
        <v>2.4853801169590684E-2</v>
      </c>
      <c r="AP86" s="3">
        <v>4206</v>
      </c>
      <c r="AR86" s="65">
        <f t="shared" si="641"/>
        <v>4.5173561578697008E-2</v>
      </c>
      <c r="AS86" s="3">
        <v>4396</v>
      </c>
      <c r="AU86" s="65">
        <f t="shared" si="642"/>
        <v>3.5031847133758065E-2</v>
      </c>
      <c r="AV86" s="3">
        <v>4550</v>
      </c>
      <c r="AX86" s="65">
        <f t="shared" si="643"/>
        <v>2.9890109890109873E-2</v>
      </c>
      <c r="AY86" s="3">
        <f>$AY$19</f>
        <v>4686</v>
      </c>
      <c r="BA86" s="65">
        <f t="shared" si="644"/>
        <v>2.9876227059325577E-2</v>
      </c>
      <c r="BB86" s="3">
        <v>4826</v>
      </c>
      <c r="BD86" s="65">
        <f t="shared" si="645"/>
        <v>3.5225859925404057E-2</v>
      </c>
      <c r="BE86" s="3">
        <v>4996</v>
      </c>
      <c r="BG86" s="65">
        <f t="shared" si="646"/>
        <v>3.5228182546036768E-2</v>
      </c>
      <c r="BH86" s="3">
        <v>5172</v>
      </c>
      <c r="BJ86" s="65">
        <f t="shared" si="647"/>
        <v>3.5189481825212754E-2</v>
      </c>
      <c r="BK86" s="12">
        <v>5354</v>
      </c>
      <c r="BM86" s="65">
        <f t="shared" si="648"/>
        <v>3.5113933507657791E-2</v>
      </c>
      <c r="BN86" s="12">
        <v>5542</v>
      </c>
      <c r="BP86" s="65">
        <f t="shared" si="649"/>
        <v>-9.7798628653915531E-2</v>
      </c>
      <c r="BQ86" s="12">
        <v>5000</v>
      </c>
      <c r="BS86" s="65">
        <f t="shared" si="650"/>
        <v>3.0000000000000027E-2</v>
      </c>
      <c r="BT86" s="12">
        <v>5150</v>
      </c>
      <c r="BV86" s="65">
        <f t="shared" si="651"/>
        <v>2.019417475728158E-2</v>
      </c>
      <c r="BW86" s="12">
        <v>5254</v>
      </c>
    </row>
    <row r="87" spans="1:75" x14ac:dyDescent="0.2">
      <c r="A87" s="2" t="s">
        <v>20</v>
      </c>
      <c r="C87" s="3">
        <v>30</v>
      </c>
      <c r="E87" s="65">
        <f t="shared" si="628"/>
        <v>6.6666666666666652E-2</v>
      </c>
      <c r="F87" s="3">
        <v>32</v>
      </c>
      <c r="H87" s="65">
        <f t="shared" si="629"/>
        <v>6.25E-2</v>
      </c>
      <c r="I87" s="3">
        <v>34</v>
      </c>
      <c r="K87" s="65">
        <f t="shared" ref="K87" si="722">(L87/I87)-1</f>
        <v>0</v>
      </c>
      <c r="L87" s="3">
        <v>34</v>
      </c>
      <c r="N87" s="65">
        <f t="shared" ref="N87" si="723">(O87/L87)-1</f>
        <v>0.17647058823529416</v>
      </c>
      <c r="O87" s="3">
        <v>40</v>
      </c>
      <c r="Q87" s="65">
        <f t="shared" ref="Q87" si="724">(R87/O87)-1</f>
        <v>0.10000000000000009</v>
      </c>
      <c r="R87" s="3">
        <v>44</v>
      </c>
      <c r="T87" s="65">
        <f t="shared" ref="T87" si="725">(U87/R87)-1</f>
        <v>0</v>
      </c>
      <c r="U87" s="3">
        <v>44</v>
      </c>
      <c r="W87" s="65">
        <f t="shared" ref="W87" si="726">(X87/U87)-1</f>
        <v>0</v>
      </c>
      <c r="X87" s="3">
        <v>44</v>
      </c>
      <c r="Z87" s="65">
        <f t="shared" ref="Z87" si="727">(AA87/X87)-1</f>
        <v>0</v>
      </c>
      <c r="AA87" s="3">
        <v>44</v>
      </c>
      <c r="AC87" s="65">
        <f t="shared" ref="AC87" si="728">(AD87/AA87)-1</f>
        <v>0</v>
      </c>
      <c r="AD87" s="3">
        <v>44</v>
      </c>
      <c r="AF87" s="65">
        <f t="shared" si="637"/>
        <v>0</v>
      </c>
      <c r="AG87" s="3">
        <v>44</v>
      </c>
      <c r="AI87" s="65">
        <f t="shared" ref="AI87" si="729">(AJ87/AG87)-1</f>
        <v>0</v>
      </c>
      <c r="AJ87" s="3">
        <v>44</v>
      </c>
      <c r="AL87" s="65">
        <f t="shared" si="639"/>
        <v>0</v>
      </c>
      <c r="AM87" s="3">
        <v>44</v>
      </c>
      <c r="AO87" s="65">
        <f t="shared" si="640"/>
        <v>0</v>
      </c>
      <c r="AP87" s="3">
        <v>44</v>
      </c>
      <c r="AR87" s="65">
        <f t="shared" si="641"/>
        <v>0</v>
      </c>
      <c r="AS87" s="3">
        <v>44</v>
      </c>
      <c r="AU87" s="65">
        <f t="shared" si="642"/>
        <v>0</v>
      </c>
      <c r="AV87" s="3">
        <v>44</v>
      </c>
      <c r="AX87" s="65">
        <f t="shared" si="643"/>
        <v>0</v>
      </c>
      <c r="AY87" s="3">
        <f>$AY$20</f>
        <v>44</v>
      </c>
      <c r="BA87" s="65">
        <f t="shared" si="644"/>
        <v>0</v>
      </c>
      <c r="BB87" s="3">
        <v>44</v>
      </c>
      <c r="BD87" s="65">
        <f t="shared" si="645"/>
        <v>0</v>
      </c>
      <c r="BE87" s="3">
        <v>44</v>
      </c>
      <c r="BG87" s="65">
        <f t="shared" si="646"/>
        <v>0</v>
      </c>
      <c r="BH87" s="3">
        <v>44</v>
      </c>
      <c r="BJ87" s="65">
        <f t="shared" si="647"/>
        <v>0</v>
      </c>
      <c r="BK87" s="12">
        <v>44</v>
      </c>
      <c r="BM87" s="65">
        <f t="shared" si="648"/>
        <v>0</v>
      </c>
      <c r="BN87" s="12">
        <v>44</v>
      </c>
      <c r="BP87" s="65">
        <f t="shared" si="649"/>
        <v>0</v>
      </c>
      <c r="BQ87" s="12">
        <v>44</v>
      </c>
      <c r="BS87" s="65">
        <f t="shared" si="650"/>
        <v>0</v>
      </c>
      <c r="BT87" s="12">
        <v>44</v>
      </c>
      <c r="BV87" s="65">
        <f t="shared" si="651"/>
        <v>0</v>
      </c>
      <c r="BW87" s="12">
        <v>44</v>
      </c>
    </row>
    <row r="88" spans="1:75" ht="13.5" thickBot="1" x14ac:dyDescent="0.25">
      <c r="A88" s="2" t="s">
        <v>21</v>
      </c>
      <c r="C88" s="9">
        <f>SUM(C84:C87)</f>
        <v>11176</v>
      </c>
      <c r="D88" s="15"/>
      <c r="E88" s="65">
        <f t="shared" si="628"/>
        <v>3.9280601288475214E-2</v>
      </c>
      <c r="F88" s="9">
        <f t="shared" ref="F88:AJ88" si="730">SUM(F84:F87)</f>
        <v>11615</v>
      </c>
      <c r="G88" s="15"/>
      <c r="H88" s="65">
        <f t="shared" si="629"/>
        <v>5.7597933706414084E-2</v>
      </c>
      <c r="I88" s="9">
        <f t="shared" si="730"/>
        <v>12284</v>
      </c>
      <c r="J88" s="15"/>
      <c r="K88" s="65">
        <f t="shared" ref="K88" si="731">(L88/I88)-1</f>
        <v>5.7473135786388907E-2</v>
      </c>
      <c r="L88" s="9">
        <f t="shared" si="730"/>
        <v>12990</v>
      </c>
      <c r="M88" s="15"/>
      <c r="N88" s="65">
        <f t="shared" ref="N88" si="732">(O88/L88)-1</f>
        <v>0.10238645111624334</v>
      </c>
      <c r="O88" s="9">
        <f t="shared" si="730"/>
        <v>14320</v>
      </c>
      <c r="P88" s="15"/>
      <c r="Q88" s="65">
        <f t="shared" ref="Q88" si="733">(R88/O88)-1</f>
        <v>7.2486033519553184E-2</v>
      </c>
      <c r="R88" s="9">
        <f t="shared" si="730"/>
        <v>15358</v>
      </c>
      <c r="S88" s="15"/>
      <c r="T88" s="65">
        <f t="shared" ref="T88" si="734">(U88/R88)-1</f>
        <v>5.4043495246776985E-2</v>
      </c>
      <c r="U88" s="9">
        <f t="shared" si="730"/>
        <v>16188</v>
      </c>
      <c r="V88" s="15"/>
      <c r="W88" s="65">
        <f t="shared" ref="W88" si="735">(X88/U88)-1</f>
        <v>5.226093402520382E-2</v>
      </c>
      <c r="X88" s="9">
        <f t="shared" si="730"/>
        <v>17034</v>
      </c>
      <c r="Y88" s="15"/>
      <c r="Z88" s="65">
        <f t="shared" ref="Z88" si="736">(AA88/X88)-1</f>
        <v>4.0331102500880567E-2</v>
      </c>
      <c r="AA88" s="9">
        <f t="shared" si="730"/>
        <v>17721</v>
      </c>
      <c r="AB88" s="15"/>
      <c r="AC88" s="65">
        <f t="shared" ref="AC88" si="737">(AD88/AA88)-1</f>
        <v>5.2197957225890157E-2</v>
      </c>
      <c r="AD88" s="9">
        <f t="shared" si="730"/>
        <v>18646</v>
      </c>
      <c r="AE88" s="15"/>
      <c r="AF88" s="65">
        <f t="shared" si="637"/>
        <v>5.7706746755336269E-2</v>
      </c>
      <c r="AG88" s="9">
        <f t="shared" si="730"/>
        <v>19722</v>
      </c>
      <c r="AH88" s="15"/>
      <c r="AI88" s="65">
        <f t="shared" ref="AI88" si="738">(AJ88/AG88)-1</f>
        <v>5.8056992191461321E-2</v>
      </c>
      <c r="AJ88" s="9">
        <f t="shared" si="730"/>
        <v>20867</v>
      </c>
      <c r="AK88" s="15"/>
      <c r="AL88" s="65">
        <f t="shared" si="639"/>
        <v>2.487180715963011E-2</v>
      </c>
      <c r="AM88" s="9">
        <f t="shared" ref="AM88" si="739">SUM(AM84:AM87)</f>
        <v>21386</v>
      </c>
      <c r="AN88" s="15"/>
      <c r="AO88" s="65">
        <f t="shared" si="640"/>
        <v>3.0300196390161682E-2</v>
      </c>
      <c r="AP88" s="9">
        <f t="shared" ref="AP88" si="740">SUM(AP84:AP87)</f>
        <v>22034</v>
      </c>
      <c r="AQ88" s="15"/>
      <c r="AR88" s="65">
        <f t="shared" si="641"/>
        <v>4.6745938095670292E-2</v>
      </c>
      <c r="AS88" s="9">
        <f t="shared" ref="AS88" si="741">SUM(AS84:AS87)</f>
        <v>23064</v>
      </c>
      <c r="AT88" s="15"/>
      <c r="AU88" s="65">
        <f t="shared" si="642"/>
        <v>2.6664932362122862E-2</v>
      </c>
      <c r="AV88" s="9">
        <f t="shared" ref="AV88" si="742">SUM(AV84:AV87)</f>
        <v>23679</v>
      </c>
      <c r="AW88" s="15"/>
      <c r="AX88" s="65">
        <f t="shared" si="643"/>
        <v>4.2442670720892028E-2</v>
      </c>
      <c r="AY88" s="9">
        <f t="shared" ref="AY88" si="743">SUM(AY84:AY87)</f>
        <v>24684</v>
      </c>
      <c r="AZ88" s="15"/>
      <c r="BA88" s="65">
        <f t="shared" si="644"/>
        <v>3.9904391508669645E-2</v>
      </c>
      <c r="BB88" s="9">
        <f t="shared" ref="BB88" si="744">SUM(BB84:BB87)</f>
        <v>25669</v>
      </c>
      <c r="BC88" s="15"/>
      <c r="BD88" s="65">
        <f t="shared" si="645"/>
        <v>2.0725388601036343E-2</v>
      </c>
      <c r="BE88" s="9">
        <f t="shared" ref="BE88" si="745">SUM(BE84:BE87)</f>
        <v>26201</v>
      </c>
      <c r="BF88" s="15"/>
      <c r="BG88" s="65">
        <f t="shared" si="646"/>
        <v>2.0380901492309533E-2</v>
      </c>
      <c r="BH88" s="9">
        <f t="shared" ref="BH88" si="746">SUM(BH84:BH87)</f>
        <v>26735</v>
      </c>
      <c r="BI88" s="15"/>
      <c r="BJ88" s="65">
        <f t="shared" si="647"/>
        <v>3.7740789227604266E-2</v>
      </c>
      <c r="BK88" s="42">
        <f t="shared" ref="BK88" si="747">SUM(BK84:BK87)</f>
        <v>27744</v>
      </c>
      <c r="BL88" s="15"/>
      <c r="BM88" s="65">
        <f>(BN88/BK88)-1</f>
        <v>5.9760668973471764E-2</v>
      </c>
      <c r="BN88" s="42">
        <f>SUM(BN84:BN87)</f>
        <v>29402</v>
      </c>
      <c r="BO88" s="15"/>
      <c r="BP88" s="65">
        <f>(BQ88/BN88)-1</f>
        <v>-1.8434120127882481E-2</v>
      </c>
      <c r="BQ88" s="42">
        <f>SUM(BQ84:BQ87)</f>
        <v>28860</v>
      </c>
      <c r="BR88" s="15"/>
      <c r="BS88" s="65">
        <f>(BT88/BQ88)-1</f>
        <v>3.8877338877338907E-2</v>
      </c>
      <c r="BT88" s="42">
        <f t="shared" ref="BT88" si="748">SUM(BT84:BT87)</f>
        <v>29982</v>
      </c>
      <c r="BV88" s="65">
        <f>(BW88/BT88)-1</f>
        <v>2.5615369221532847E-2</v>
      </c>
      <c r="BW88" s="42">
        <f t="shared" ref="BW88" si="749">SUM(BW84:BW87)</f>
        <v>30750</v>
      </c>
    </row>
    <row r="89" spans="1:75" ht="13.5" thickTop="1" x14ac:dyDescent="0.2"/>
    <row r="92" spans="1:75" x14ac:dyDescent="0.2">
      <c r="A92" s="13" t="s">
        <v>39</v>
      </c>
    </row>
    <row r="93" spans="1:75" s="11" customFormat="1" x14ac:dyDescent="0.2">
      <c r="A93" s="11" t="s">
        <v>67</v>
      </c>
      <c r="C93" s="12">
        <v>240</v>
      </c>
      <c r="D93" s="12"/>
      <c r="E93" s="65">
        <f>(F93/C93)-1</f>
        <v>7.0833333333333304E-2</v>
      </c>
      <c r="F93" s="12">
        <v>257</v>
      </c>
      <c r="G93" s="12"/>
      <c r="H93" s="65">
        <f>(I93/F93)-1</f>
        <v>9.7276264591439787E-2</v>
      </c>
      <c r="I93" s="12">
        <v>282</v>
      </c>
      <c r="J93" s="12"/>
      <c r="K93" s="65">
        <f>(L93/I93)-1</f>
        <v>0.33333333333333326</v>
      </c>
      <c r="L93" s="12">
        <v>376</v>
      </c>
      <c r="M93" s="12"/>
      <c r="N93" s="65">
        <f>(O93/L93)-1</f>
        <v>0.11170212765957444</v>
      </c>
      <c r="O93" s="12">
        <v>418</v>
      </c>
      <c r="P93" s="12"/>
      <c r="Q93" s="65">
        <f>(R93/O93)-1</f>
        <v>0.2153110047846889</v>
      </c>
      <c r="R93" s="12">
        <v>508</v>
      </c>
      <c r="S93" s="12"/>
      <c r="T93" s="65">
        <f>(U93/R93)-1</f>
        <v>0.10433070866141736</v>
      </c>
      <c r="U93" s="3">
        <v>561</v>
      </c>
      <c r="V93" s="12"/>
      <c r="W93" s="65">
        <f>(X93/U93)-1</f>
        <v>0.11408199643493755</v>
      </c>
      <c r="X93" s="3">
        <v>625</v>
      </c>
      <c r="Y93" s="12"/>
      <c r="Z93" s="65">
        <f>(AA93/X93)-1</f>
        <v>0.14880000000000004</v>
      </c>
      <c r="AA93" s="3">
        <v>718</v>
      </c>
      <c r="AB93" s="12"/>
      <c r="AC93" s="65">
        <f>(AD93/AA93)-1</f>
        <v>0.15041782729805009</v>
      </c>
      <c r="AD93" s="3">
        <v>826</v>
      </c>
      <c r="AE93" s="12"/>
      <c r="AF93" s="65">
        <f>(AG93/AD93)-1</f>
        <v>0.14527845036319609</v>
      </c>
      <c r="AG93" s="3">
        <v>946</v>
      </c>
      <c r="AH93" s="12"/>
      <c r="AI93" s="65">
        <f>(AJ93/AG93)-1</f>
        <v>4.9682875264270621E-2</v>
      </c>
      <c r="AJ93" s="3">
        <v>993</v>
      </c>
      <c r="AK93" s="12"/>
      <c r="AL93" s="65">
        <f>(AM93/AJ93)-1</f>
        <v>9.4662638469285021E-2</v>
      </c>
      <c r="AM93" s="3">
        <v>1087</v>
      </c>
      <c r="AN93" s="12"/>
      <c r="AO93" s="65">
        <f>(AP93/AM93)-1</f>
        <v>0.24931002759889598</v>
      </c>
      <c r="AP93" s="12">
        <v>1358</v>
      </c>
      <c r="AQ93" s="12"/>
      <c r="AR93" s="68">
        <f>(AS93/AP93)-1</f>
        <v>1.9145802650957222E-2</v>
      </c>
      <c r="AS93" s="12">
        <v>1384</v>
      </c>
      <c r="AT93" s="12"/>
      <c r="AU93" s="68">
        <f>(AV93/AS93)-1</f>
        <v>6.7919075144508678E-2</v>
      </c>
      <c r="AV93" s="12">
        <v>1478</v>
      </c>
      <c r="AW93" s="12"/>
      <c r="AX93" s="68">
        <f>(AY93/AV93)-1</f>
        <v>0.34167794316644118</v>
      </c>
      <c r="AY93" s="12">
        <v>1983</v>
      </c>
      <c r="AZ93" s="12"/>
      <c r="BA93" s="68">
        <f>(BB93/AY93)-1</f>
        <v>0.4891578416540594</v>
      </c>
      <c r="BB93" s="12">
        <v>2953</v>
      </c>
      <c r="BC93" s="12"/>
      <c r="BD93" s="68">
        <f>(BE93/BB93)-1</f>
        <v>-1</v>
      </c>
      <c r="BE93" s="12">
        <v>0</v>
      </c>
      <c r="BF93" s="12"/>
      <c r="BG93" s="68" t="e">
        <f>(BH93/BE93)-1</f>
        <v>#DIV/0!</v>
      </c>
      <c r="BH93" s="12">
        <v>0</v>
      </c>
      <c r="BI93" s="12"/>
      <c r="BJ93" s="65" t="e">
        <f>(BK93/BH93)-1</f>
        <v>#DIV/0!</v>
      </c>
      <c r="BK93" s="12">
        <v>0</v>
      </c>
      <c r="BL93" s="12"/>
      <c r="BM93" s="65" t="e">
        <f>(BN93/BK93)-1</f>
        <v>#DIV/0!</v>
      </c>
      <c r="BN93" s="12">
        <v>0</v>
      </c>
      <c r="BO93" s="12"/>
      <c r="BP93" s="65" t="e">
        <f>(BQ93/BN93)-1</f>
        <v>#DIV/0!</v>
      </c>
      <c r="BQ93" s="12">
        <v>0</v>
      </c>
      <c r="BR93" s="12"/>
      <c r="BS93" s="65" t="e">
        <f>(BT93/BQ93)-1</f>
        <v>#DIV/0!</v>
      </c>
      <c r="BT93" s="12">
        <v>0</v>
      </c>
      <c r="BV93" s="65" t="e">
        <f>(BW93/BT93)-1</f>
        <v>#DIV/0!</v>
      </c>
      <c r="BW93" s="12">
        <v>0</v>
      </c>
    </row>
    <row r="94" spans="1:75" x14ac:dyDescent="0.2">
      <c r="A94" s="2" t="s">
        <v>68</v>
      </c>
      <c r="BK94" s="2"/>
      <c r="BN94" s="2"/>
      <c r="BQ94" s="2"/>
      <c r="BT94" s="2"/>
    </row>
    <row r="95" spans="1:75" x14ac:dyDescent="0.2">
      <c r="BK95" s="2"/>
      <c r="BN95" s="2"/>
      <c r="BQ95" s="2"/>
      <c r="BT95" s="2"/>
      <c r="BW95" s="12"/>
    </row>
    <row r="96" spans="1:75" x14ac:dyDescent="0.2">
      <c r="A96" s="1" t="s">
        <v>86</v>
      </c>
      <c r="BK96" s="2"/>
      <c r="BN96" s="2"/>
      <c r="BQ96" s="2"/>
      <c r="BT96" s="2"/>
      <c r="BW96" s="2"/>
    </row>
    <row r="97" spans="1:75" x14ac:dyDescent="0.2">
      <c r="A97" s="14">
        <v>44879</v>
      </c>
      <c r="BK97" s="2"/>
      <c r="BN97" s="2"/>
      <c r="BQ97" s="2"/>
      <c r="BT97" s="2"/>
      <c r="BW97" s="2"/>
    </row>
    <row r="98" spans="1:75" x14ac:dyDescent="0.2">
      <c r="BK98" s="2"/>
      <c r="BN98" s="2"/>
      <c r="BQ98" s="2"/>
      <c r="BT98" s="2"/>
      <c r="BW98" s="2"/>
    </row>
    <row r="99" spans="1:75" x14ac:dyDescent="0.2">
      <c r="BK99" s="2"/>
      <c r="BN99" s="2"/>
      <c r="BQ99" s="2"/>
      <c r="BT99" s="2"/>
      <c r="BW99" s="2"/>
    </row>
    <row r="100" spans="1:75" x14ac:dyDescent="0.2">
      <c r="BK100" s="2"/>
      <c r="BN100" s="2"/>
      <c r="BQ100" s="2"/>
      <c r="BT100" s="2"/>
      <c r="BW100" s="2"/>
    </row>
    <row r="101" spans="1:75" x14ac:dyDescent="0.2">
      <c r="BK101" s="2"/>
      <c r="BN101" s="2"/>
      <c r="BQ101" s="2"/>
      <c r="BT101" s="2"/>
      <c r="BW101" s="2"/>
    </row>
    <row r="102" spans="1:75" x14ac:dyDescent="0.2">
      <c r="BK102" s="2"/>
      <c r="BN102" s="2"/>
      <c r="BQ102" s="2"/>
      <c r="BT102" s="2"/>
      <c r="BW102" s="2"/>
    </row>
    <row r="103" spans="1:75" x14ac:dyDescent="0.2">
      <c r="BK103" s="2"/>
      <c r="BN103" s="2"/>
      <c r="BQ103" s="2"/>
      <c r="BT103" s="2"/>
      <c r="BW103" s="2"/>
    </row>
    <row r="104" spans="1:75" x14ac:dyDescent="0.2">
      <c r="BK104" s="2"/>
      <c r="BN104" s="2"/>
      <c r="BQ104" s="2"/>
      <c r="BT104" s="2"/>
      <c r="BW104" s="2"/>
    </row>
    <row r="105" spans="1:75" x14ac:dyDescent="0.2">
      <c r="BK105" s="2"/>
      <c r="BN105" s="2"/>
      <c r="BQ105" s="2"/>
      <c r="BT105" s="2"/>
      <c r="BW105" s="2"/>
    </row>
    <row r="106" spans="1:75" x14ac:dyDescent="0.2">
      <c r="BK106" s="2"/>
      <c r="BN106" s="2"/>
      <c r="BQ106" s="2"/>
      <c r="BT106" s="2"/>
      <c r="BW106" s="2"/>
    </row>
    <row r="107" spans="1:75" x14ac:dyDescent="0.2">
      <c r="BK107" s="2"/>
      <c r="BN107" s="2"/>
      <c r="BQ107" s="2"/>
      <c r="BT107" s="2"/>
      <c r="BW107" s="2"/>
    </row>
    <row r="108" spans="1:75" x14ac:dyDescent="0.2">
      <c r="BK108" s="2"/>
      <c r="BN108" s="2"/>
      <c r="BQ108" s="2"/>
      <c r="BT108" s="2"/>
      <c r="BW108" s="2"/>
    </row>
    <row r="109" spans="1:75" x14ac:dyDescent="0.2">
      <c r="BK109" s="2"/>
      <c r="BN109" s="2"/>
      <c r="BQ109" s="2"/>
      <c r="BT109" s="2"/>
      <c r="BW109" s="2"/>
    </row>
    <row r="110" spans="1:75" x14ac:dyDescent="0.2">
      <c r="BK110" s="2"/>
      <c r="BN110" s="2"/>
      <c r="BQ110" s="2"/>
      <c r="BT110" s="2"/>
      <c r="BW110" s="2"/>
    </row>
    <row r="111" spans="1:75" x14ac:dyDescent="0.2">
      <c r="BK111" s="2"/>
      <c r="BN111" s="2"/>
      <c r="BQ111" s="2"/>
      <c r="BT111" s="2"/>
      <c r="BW111" s="2"/>
    </row>
    <row r="112" spans="1:75" x14ac:dyDescent="0.2">
      <c r="BK112" s="2"/>
      <c r="BN112" s="2"/>
      <c r="BQ112" s="2"/>
      <c r="BT112" s="2"/>
      <c r="BW112" s="2"/>
    </row>
    <row r="113" spans="63:75" x14ac:dyDescent="0.2">
      <c r="BK113" s="2"/>
      <c r="BN113" s="2"/>
      <c r="BQ113" s="2"/>
      <c r="BT113" s="2"/>
      <c r="BW113" s="2"/>
    </row>
    <row r="114" spans="63:75" x14ac:dyDescent="0.2">
      <c r="BK114" s="2"/>
      <c r="BN114" s="2"/>
      <c r="BQ114" s="2"/>
      <c r="BT114" s="2"/>
      <c r="BW114" s="2"/>
    </row>
    <row r="115" spans="63:75" x14ac:dyDescent="0.2">
      <c r="BK115" s="2"/>
      <c r="BN115" s="2"/>
      <c r="BQ115" s="2"/>
      <c r="BT115" s="2"/>
      <c r="BW115" s="2"/>
    </row>
    <row r="116" spans="63:75" x14ac:dyDescent="0.2">
      <c r="BK116" s="2"/>
      <c r="BN116" s="2"/>
      <c r="BQ116" s="2"/>
      <c r="BT116" s="2"/>
      <c r="BW116" s="2"/>
    </row>
    <row r="117" spans="63:75" x14ac:dyDescent="0.2">
      <c r="BK117" s="2"/>
      <c r="BN117" s="2"/>
      <c r="BQ117" s="2"/>
      <c r="BT117" s="2"/>
      <c r="BW117" s="2"/>
    </row>
    <row r="118" spans="63:75" x14ac:dyDescent="0.2">
      <c r="BK118" s="2"/>
      <c r="BN118" s="2"/>
      <c r="BQ118" s="2"/>
      <c r="BT118" s="2"/>
      <c r="BW118" s="2"/>
    </row>
    <row r="119" spans="63:75" x14ac:dyDescent="0.2">
      <c r="BK119" s="2"/>
      <c r="BN119" s="2"/>
      <c r="BQ119" s="2"/>
      <c r="BT119" s="2"/>
      <c r="BW119" s="2"/>
    </row>
    <row r="120" spans="63:75" x14ac:dyDescent="0.2">
      <c r="BK120" s="2"/>
      <c r="BN120" s="2"/>
      <c r="BQ120" s="2"/>
      <c r="BT120" s="2"/>
      <c r="BW120" s="2"/>
    </row>
    <row r="121" spans="63:75" x14ac:dyDescent="0.2">
      <c r="BK121" s="2"/>
      <c r="BN121" s="2"/>
      <c r="BQ121" s="2"/>
      <c r="BT121" s="2"/>
      <c r="BW121" s="2"/>
    </row>
    <row r="122" spans="63:75" x14ac:dyDescent="0.2">
      <c r="BK122" s="2"/>
      <c r="BN122" s="2"/>
      <c r="BQ122" s="2"/>
      <c r="BT122" s="2"/>
      <c r="BW122" s="2"/>
    </row>
    <row r="123" spans="63:75" x14ac:dyDescent="0.2">
      <c r="BK123" s="2"/>
      <c r="BN123" s="2"/>
      <c r="BQ123" s="2"/>
      <c r="BT123" s="2"/>
      <c r="BW123" s="2"/>
    </row>
    <row r="124" spans="63:75" x14ac:dyDescent="0.2">
      <c r="BK124" s="2"/>
      <c r="BN124" s="2"/>
      <c r="BQ124" s="2"/>
      <c r="BT124" s="2"/>
      <c r="BW124" s="2"/>
    </row>
    <row r="125" spans="63:75" x14ac:dyDescent="0.2">
      <c r="BK125" s="2"/>
      <c r="BN125" s="2"/>
      <c r="BQ125" s="2"/>
      <c r="BT125" s="2"/>
      <c r="BW125" s="2"/>
    </row>
    <row r="126" spans="63:75" x14ac:dyDescent="0.2">
      <c r="BK126" s="2"/>
      <c r="BN126" s="2"/>
      <c r="BQ126" s="2"/>
      <c r="BT126" s="2"/>
      <c r="BW126" s="2"/>
    </row>
    <row r="127" spans="63:75" x14ac:dyDescent="0.2">
      <c r="BK127" s="2"/>
      <c r="BN127" s="2"/>
      <c r="BQ127" s="2"/>
      <c r="BT127" s="2"/>
      <c r="BW127" s="2"/>
    </row>
    <row r="128" spans="63:75" x14ac:dyDescent="0.2">
      <c r="BK128" s="2"/>
      <c r="BN128" s="2"/>
      <c r="BQ128" s="2"/>
      <c r="BT128" s="2"/>
      <c r="BW128" s="2"/>
    </row>
    <row r="129" spans="63:75" x14ac:dyDescent="0.2">
      <c r="BK129" s="2"/>
      <c r="BN129" s="2"/>
      <c r="BQ129" s="2"/>
      <c r="BT129" s="2"/>
      <c r="BW129" s="2"/>
    </row>
    <row r="130" spans="63:75" x14ac:dyDescent="0.2">
      <c r="BK130" s="2"/>
      <c r="BN130" s="2"/>
      <c r="BQ130" s="2"/>
      <c r="BT130" s="2"/>
      <c r="BW130" s="2"/>
    </row>
    <row r="131" spans="63:75" x14ac:dyDescent="0.2">
      <c r="BK131" s="2"/>
      <c r="BN131" s="2"/>
      <c r="BQ131" s="2"/>
      <c r="BT131" s="2"/>
      <c r="BW131" s="2"/>
    </row>
    <row r="132" spans="63:75" x14ac:dyDescent="0.2">
      <c r="BK132" s="2"/>
      <c r="BN132" s="2"/>
      <c r="BQ132" s="2"/>
      <c r="BT132" s="2"/>
      <c r="BW132" s="2"/>
    </row>
    <row r="133" spans="63:75" x14ac:dyDescent="0.2">
      <c r="BK133" s="2"/>
      <c r="BN133" s="2"/>
      <c r="BQ133" s="2"/>
      <c r="BT133" s="2"/>
      <c r="BW133" s="2"/>
    </row>
    <row r="134" spans="63:75" x14ac:dyDescent="0.2">
      <c r="BK134" s="2"/>
      <c r="BN134" s="2"/>
      <c r="BQ134" s="2"/>
      <c r="BT134" s="2"/>
      <c r="BW134" s="2"/>
    </row>
    <row r="135" spans="63:75" x14ac:dyDescent="0.2">
      <c r="BK135" s="2"/>
      <c r="BN135" s="2"/>
      <c r="BQ135" s="2"/>
      <c r="BT135" s="2"/>
      <c r="BW135" s="2"/>
    </row>
    <row r="136" spans="63:75" x14ac:dyDescent="0.2">
      <c r="BK136" s="2"/>
      <c r="BN136" s="2"/>
      <c r="BQ136" s="2"/>
      <c r="BT136" s="2"/>
      <c r="BW136" s="2"/>
    </row>
    <row r="137" spans="63:75" x14ac:dyDescent="0.2">
      <c r="BK137" s="2"/>
      <c r="BN137" s="2"/>
      <c r="BQ137" s="2"/>
      <c r="BT137" s="2"/>
      <c r="BW137" s="2"/>
    </row>
    <row r="138" spans="63:75" x14ac:dyDescent="0.2">
      <c r="BK138" s="2"/>
      <c r="BN138" s="2"/>
      <c r="BQ138" s="2"/>
      <c r="BT138" s="2"/>
      <c r="BW138" s="2"/>
    </row>
    <row r="139" spans="63:75" x14ac:dyDescent="0.2">
      <c r="BK139" s="2"/>
      <c r="BN139" s="2"/>
      <c r="BQ139" s="2"/>
      <c r="BT139" s="2"/>
      <c r="BW139" s="2"/>
    </row>
    <row r="140" spans="63:75" x14ac:dyDescent="0.2">
      <c r="BK140" s="2"/>
      <c r="BN140" s="2"/>
      <c r="BQ140" s="2"/>
      <c r="BT140" s="2"/>
      <c r="BW140" s="2"/>
    </row>
    <row r="141" spans="63:75" x14ac:dyDescent="0.2">
      <c r="BK141" s="2"/>
      <c r="BN141" s="2"/>
      <c r="BQ141" s="2"/>
      <c r="BT141" s="2"/>
      <c r="BW141" s="2"/>
    </row>
    <row r="142" spans="63:75" x14ac:dyDescent="0.2">
      <c r="BK142" s="2"/>
      <c r="BN142" s="2"/>
      <c r="BQ142" s="2"/>
      <c r="BT142" s="2"/>
      <c r="BW142" s="2"/>
    </row>
    <row r="143" spans="63:75" x14ac:dyDescent="0.2">
      <c r="BK143" s="2"/>
      <c r="BN143" s="2"/>
      <c r="BQ143" s="2"/>
      <c r="BT143" s="2"/>
      <c r="BW143" s="2"/>
    </row>
    <row r="144" spans="63:75" x14ac:dyDescent="0.2">
      <c r="BK144" s="2"/>
      <c r="BN144" s="2"/>
      <c r="BQ144" s="2"/>
      <c r="BT144" s="2"/>
      <c r="BW144" s="2"/>
    </row>
    <row r="145" spans="63:75" x14ac:dyDescent="0.2">
      <c r="BK145" s="2"/>
      <c r="BN145" s="2"/>
      <c r="BQ145" s="2"/>
      <c r="BT145" s="2"/>
      <c r="BW145" s="2"/>
    </row>
    <row r="146" spans="63:75" x14ac:dyDescent="0.2">
      <c r="BK146" s="2"/>
      <c r="BN146" s="2"/>
      <c r="BQ146" s="2"/>
      <c r="BT146" s="2"/>
      <c r="BW146" s="2"/>
    </row>
    <row r="147" spans="63:75" x14ac:dyDescent="0.2">
      <c r="BK147" s="2"/>
      <c r="BN147" s="2"/>
      <c r="BQ147" s="2"/>
      <c r="BT147" s="2"/>
      <c r="BW147" s="2"/>
    </row>
    <row r="148" spans="63:75" x14ac:dyDescent="0.2">
      <c r="BK148" s="2"/>
      <c r="BN148" s="2"/>
      <c r="BQ148" s="2"/>
      <c r="BT148" s="2"/>
      <c r="BW148" s="2"/>
    </row>
    <row r="149" spans="63:75" x14ac:dyDescent="0.2">
      <c r="BK149" s="2"/>
      <c r="BN149" s="2"/>
      <c r="BQ149" s="2"/>
      <c r="BT149" s="2"/>
      <c r="BW149" s="2"/>
    </row>
    <row r="150" spans="63:75" x14ac:dyDescent="0.2">
      <c r="BK150" s="2"/>
      <c r="BN150" s="2"/>
      <c r="BQ150" s="2"/>
      <c r="BT150" s="2"/>
      <c r="BW150" s="2"/>
    </row>
    <row r="151" spans="63:75" x14ac:dyDescent="0.2">
      <c r="BK151" s="2"/>
      <c r="BN151" s="2"/>
      <c r="BQ151" s="2"/>
      <c r="BT151" s="2"/>
      <c r="BW151" s="2"/>
    </row>
    <row r="152" spans="63:75" x14ac:dyDescent="0.2">
      <c r="BK152" s="2"/>
      <c r="BN152" s="2"/>
      <c r="BQ152" s="2"/>
      <c r="BT152" s="2"/>
      <c r="BW152" s="2"/>
    </row>
    <row r="153" spans="63:75" x14ac:dyDescent="0.2">
      <c r="BK153" s="2"/>
      <c r="BN153" s="2"/>
      <c r="BQ153" s="2"/>
      <c r="BT153" s="2"/>
      <c r="BW153" s="2"/>
    </row>
    <row r="154" spans="63:75" x14ac:dyDescent="0.2">
      <c r="BK154" s="2"/>
      <c r="BN154" s="2"/>
      <c r="BQ154" s="2"/>
      <c r="BT154" s="2"/>
      <c r="BW154" s="2"/>
    </row>
    <row r="155" spans="63:75" x14ac:dyDescent="0.2">
      <c r="BK155" s="2"/>
      <c r="BN155" s="2"/>
      <c r="BQ155" s="2"/>
      <c r="BT155" s="2"/>
      <c r="BW155" s="2"/>
    </row>
    <row r="156" spans="63:75" x14ac:dyDescent="0.2">
      <c r="BK156" s="2"/>
      <c r="BN156" s="2"/>
      <c r="BQ156" s="2"/>
      <c r="BT156" s="2"/>
      <c r="BW156" s="2"/>
    </row>
    <row r="157" spans="63:75" x14ac:dyDescent="0.2">
      <c r="BK157" s="2"/>
      <c r="BN157" s="2"/>
      <c r="BQ157" s="2"/>
      <c r="BT157" s="2"/>
      <c r="BW157" s="2"/>
    </row>
    <row r="158" spans="63:75" x14ac:dyDescent="0.2">
      <c r="BK158" s="2"/>
      <c r="BN158" s="2"/>
      <c r="BQ158" s="2"/>
      <c r="BT158" s="2"/>
      <c r="BW158" s="2"/>
    </row>
    <row r="159" spans="63:75" x14ac:dyDescent="0.2">
      <c r="BK159" s="2"/>
      <c r="BN159" s="2"/>
      <c r="BQ159" s="2"/>
      <c r="BT159" s="2"/>
      <c r="BW159" s="2"/>
    </row>
    <row r="160" spans="63:75" x14ac:dyDescent="0.2">
      <c r="BK160" s="2"/>
      <c r="BN160" s="2"/>
      <c r="BQ160" s="2"/>
      <c r="BT160" s="2"/>
      <c r="BW160" s="2"/>
    </row>
    <row r="161" spans="63:75" x14ac:dyDescent="0.2">
      <c r="BK161" s="2"/>
      <c r="BN161" s="2"/>
      <c r="BQ161" s="2"/>
      <c r="BT161" s="2"/>
      <c r="BW161" s="2"/>
    </row>
    <row r="162" spans="63:75" x14ac:dyDescent="0.2">
      <c r="BK162" s="2"/>
      <c r="BN162" s="2"/>
      <c r="BQ162" s="2"/>
      <c r="BT162" s="2"/>
      <c r="BW162" s="2"/>
    </row>
    <row r="163" spans="63:75" x14ac:dyDescent="0.2">
      <c r="BK163" s="2"/>
      <c r="BN163" s="2"/>
      <c r="BQ163" s="2"/>
      <c r="BT163" s="2"/>
      <c r="BW163" s="2"/>
    </row>
    <row r="164" spans="63:75" x14ac:dyDescent="0.2">
      <c r="BK164" s="2"/>
      <c r="BN164" s="2"/>
      <c r="BQ164" s="2"/>
      <c r="BT164" s="2"/>
      <c r="BW164" s="2"/>
    </row>
    <row r="165" spans="63:75" x14ac:dyDescent="0.2">
      <c r="BK165" s="2"/>
      <c r="BN165" s="2"/>
      <c r="BQ165" s="2"/>
      <c r="BT165" s="2"/>
      <c r="BW165" s="2"/>
    </row>
    <row r="166" spans="63:75" x14ac:dyDescent="0.2">
      <c r="BK166" s="2"/>
      <c r="BN166" s="2"/>
      <c r="BQ166" s="2"/>
      <c r="BT166" s="2"/>
      <c r="BW166" s="2"/>
    </row>
    <row r="167" spans="63:75" x14ac:dyDescent="0.2">
      <c r="BK167" s="2"/>
      <c r="BN167" s="2"/>
      <c r="BQ167" s="2"/>
      <c r="BT167" s="2"/>
      <c r="BW167" s="2"/>
    </row>
    <row r="168" spans="63:75" x14ac:dyDescent="0.2">
      <c r="BK168" s="2"/>
      <c r="BN168" s="2"/>
      <c r="BQ168" s="2"/>
      <c r="BT168" s="2"/>
      <c r="BW168" s="2"/>
    </row>
    <row r="169" spans="63:75" x14ac:dyDescent="0.2">
      <c r="BK169" s="2"/>
      <c r="BN169" s="2"/>
      <c r="BQ169" s="2"/>
      <c r="BT169" s="2"/>
      <c r="BW169" s="2"/>
    </row>
    <row r="170" spans="63:75" x14ac:dyDescent="0.2">
      <c r="BK170" s="2"/>
      <c r="BN170" s="2"/>
      <c r="BQ170" s="2"/>
      <c r="BT170" s="2"/>
      <c r="BW170" s="2"/>
    </row>
    <row r="171" spans="63:75" x14ac:dyDescent="0.2">
      <c r="BK171" s="2"/>
      <c r="BN171" s="2"/>
      <c r="BQ171" s="2"/>
      <c r="BT171" s="2"/>
      <c r="BW171" s="2"/>
    </row>
    <row r="172" spans="63:75" x14ac:dyDescent="0.2">
      <c r="BK172" s="2"/>
      <c r="BN172" s="2"/>
      <c r="BQ172" s="2"/>
      <c r="BT172" s="2"/>
      <c r="BW172" s="2"/>
    </row>
    <row r="173" spans="63:75" x14ac:dyDescent="0.2">
      <c r="BK173" s="2"/>
      <c r="BN173" s="2"/>
      <c r="BQ173" s="2"/>
      <c r="BT173" s="2"/>
      <c r="BW173" s="2"/>
    </row>
    <row r="174" spans="63:75" x14ac:dyDescent="0.2">
      <c r="BK174" s="2"/>
      <c r="BN174" s="2"/>
      <c r="BQ174" s="2"/>
      <c r="BT174" s="2"/>
      <c r="BW174" s="2"/>
    </row>
    <row r="175" spans="63:75" x14ac:dyDescent="0.2">
      <c r="BK175" s="2"/>
      <c r="BN175" s="2"/>
      <c r="BQ175" s="2"/>
      <c r="BT175" s="2"/>
      <c r="BW175" s="2"/>
    </row>
    <row r="176" spans="63:75" x14ac:dyDescent="0.2">
      <c r="BK176" s="2"/>
      <c r="BN176" s="2"/>
      <c r="BQ176" s="2"/>
      <c r="BT176" s="2"/>
      <c r="BW176" s="2"/>
    </row>
    <row r="177" spans="63:75" x14ac:dyDescent="0.2">
      <c r="BK177" s="2"/>
      <c r="BN177" s="2"/>
      <c r="BQ177" s="2"/>
      <c r="BT177" s="2"/>
      <c r="BW177" s="2"/>
    </row>
    <row r="178" spans="63:75" x14ac:dyDescent="0.2">
      <c r="BK178" s="2"/>
      <c r="BN178" s="2"/>
      <c r="BQ178" s="2"/>
      <c r="BT178" s="2"/>
      <c r="BW178" s="2"/>
    </row>
    <row r="179" spans="63:75" x14ac:dyDescent="0.2">
      <c r="BK179" s="2"/>
      <c r="BN179" s="2"/>
      <c r="BQ179" s="2"/>
      <c r="BT179" s="2"/>
      <c r="BW179" s="2"/>
    </row>
    <row r="180" spans="63:75" x14ac:dyDescent="0.2">
      <c r="BK180" s="2"/>
      <c r="BN180" s="2"/>
      <c r="BQ180" s="2"/>
      <c r="BT180" s="2"/>
      <c r="BW180" s="2"/>
    </row>
    <row r="181" spans="63:75" x14ac:dyDescent="0.2">
      <c r="BK181" s="2"/>
      <c r="BN181" s="2"/>
      <c r="BQ181" s="2"/>
      <c r="BT181" s="2"/>
      <c r="BW181" s="2"/>
    </row>
    <row r="182" spans="63:75" x14ac:dyDescent="0.2">
      <c r="BK182" s="2"/>
      <c r="BN182" s="2"/>
      <c r="BQ182" s="2"/>
      <c r="BT182" s="2"/>
      <c r="BW182" s="2"/>
    </row>
    <row r="183" spans="63:75" x14ac:dyDescent="0.2">
      <c r="BK183" s="2"/>
      <c r="BN183" s="2"/>
      <c r="BQ183" s="2"/>
      <c r="BT183" s="2"/>
      <c r="BW183" s="2"/>
    </row>
    <row r="184" spans="63:75" x14ac:dyDescent="0.2">
      <c r="BK184" s="2"/>
      <c r="BN184" s="2"/>
      <c r="BQ184" s="2"/>
      <c r="BT184" s="2"/>
      <c r="BW184" s="2"/>
    </row>
    <row r="185" spans="63:75" x14ac:dyDescent="0.2">
      <c r="BK185" s="2"/>
      <c r="BN185" s="2"/>
      <c r="BQ185" s="2"/>
      <c r="BT185" s="2"/>
      <c r="BW185" s="2"/>
    </row>
    <row r="186" spans="63:75" x14ac:dyDescent="0.2">
      <c r="BK186" s="2"/>
      <c r="BN186" s="2"/>
      <c r="BQ186" s="2"/>
      <c r="BT186" s="2"/>
      <c r="BW186" s="2"/>
    </row>
    <row r="187" spans="63:75" x14ac:dyDescent="0.2">
      <c r="BK187" s="2"/>
      <c r="BN187" s="2"/>
      <c r="BQ187" s="2"/>
      <c r="BT187" s="2"/>
      <c r="BW187" s="2"/>
    </row>
    <row r="188" spans="63:75" x14ac:dyDescent="0.2">
      <c r="BK188" s="2"/>
      <c r="BN188" s="2"/>
      <c r="BQ188" s="2"/>
      <c r="BT188" s="2"/>
      <c r="BW188" s="2"/>
    </row>
    <row r="189" spans="63:75" x14ac:dyDescent="0.2">
      <c r="BK189" s="2"/>
      <c r="BN189" s="2"/>
      <c r="BQ189" s="2"/>
      <c r="BT189" s="2"/>
      <c r="BW189" s="2"/>
    </row>
    <row r="190" spans="63:75" x14ac:dyDescent="0.2">
      <c r="BK190" s="2"/>
      <c r="BN190" s="2"/>
      <c r="BQ190" s="2"/>
      <c r="BT190" s="2"/>
      <c r="BW190" s="2"/>
    </row>
    <row r="191" spans="63:75" x14ac:dyDescent="0.2">
      <c r="BK191" s="2"/>
      <c r="BN191" s="2"/>
      <c r="BQ191" s="2"/>
      <c r="BT191" s="2"/>
      <c r="BW191" s="2"/>
    </row>
    <row r="192" spans="63:75" x14ac:dyDescent="0.2">
      <c r="BK192" s="2"/>
      <c r="BN192" s="2"/>
      <c r="BQ192" s="2"/>
      <c r="BT192" s="2"/>
      <c r="BW192" s="2"/>
    </row>
    <row r="193" spans="63:75" x14ac:dyDescent="0.2">
      <c r="BK193" s="2"/>
      <c r="BN193" s="2"/>
      <c r="BQ193" s="2"/>
      <c r="BT193" s="2"/>
      <c r="BW193" s="2"/>
    </row>
    <row r="194" spans="63:75" x14ac:dyDescent="0.2">
      <c r="BK194" s="2"/>
      <c r="BN194" s="2"/>
      <c r="BQ194" s="2"/>
      <c r="BT194" s="2"/>
      <c r="BW194" s="2"/>
    </row>
    <row r="195" spans="63:75" x14ac:dyDescent="0.2">
      <c r="BK195" s="2"/>
      <c r="BN195" s="2"/>
      <c r="BQ195" s="2"/>
      <c r="BT195" s="2"/>
      <c r="BW195" s="2"/>
    </row>
    <row r="196" spans="63:75" x14ac:dyDescent="0.2">
      <c r="BK196" s="2"/>
      <c r="BN196" s="2"/>
      <c r="BQ196" s="2"/>
      <c r="BT196" s="2"/>
      <c r="BW196" s="2"/>
    </row>
    <row r="197" spans="63:75" x14ac:dyDescent="0.2">
      <c r="BK197" s="2"/>
      <c r="BN197" s="2"/>
      <c r="BQ197" s="2"/>
      <c r="BT197" s="2"/>
      <c r="BW197" s="2"/>
    </row>
    <row r="198" spans="63:75" x14ac:dyDescent="0.2">
      <c r="BK198" s="2"/>
      <c r="BN198" s="2"/>
      <c r="BQ198" s="2"/>
      <c r="BT198" s="2"/>
      <c r="BW198" s="2"/>
    </row>
    <row r="199" spans="63:75" x14ac:dyDescent="0.2">
      <c r="BK199" s="2"/>
      <c r="BN199" s="2"/>
      <c r="BQ199" s="2"/>
      <c r="BT199" s="2"/>
      <c r="BW199" s="2"/>
    </row>
    <row r="200" spans="63:75" x14ac:dyDescent="0.2">
      <c r="BK200" s="2"/>
      <c r="BN200" s="2"/>
      <c r="BQ200" s="2"/>
      <c r="BT200" s="2"/>
      <c r="BW200" s="2"/>
    </row>
    <row r="201" spans="63:75" x14ac:dyDescent="0.2">
      <c r="BK201" s="2"/>
      <c r="BN201" s="2"/>
      <c r="BQ201" s="2"/>
      <c r="BT201" s="2"/>
      <c r="BW201" s="2"/>
    </row>
    <row r="202" spans="63:75" x14ac:dyDescent="0.2">
      <c r="BK202" s="2"/>
      <c r="BN202" s="2"/>
      <c r="BQ202" s="2"/>
      <c r="BT202" s="2"/>
      <c r="BW202" s="2"/>
    </row>
    <row r="203" spans="63:75" x14ac:dyDescent="0.2">
      <c r="BK203" s="2"/>
      <c r="BN203" s="2"/>
      <c r="BQ203" s="2"/>
      <c r="BT203" s="2"/>
      <c r="BW203" s="2"/>
    </row>
    <row r="204" spans="63:75" x14ac:dyDescent="0.2">
      <c r="BK204" s="2"/>
      <c r="BN204" s="2"/>
      <c r="BQ204" s="2"/>
      <c r="BT204" s="2"/>
      <c r="BW204" s="2"/>
    </row>
    <row r="205" spans="63:75" x14ac:dyDescent="0.2">
      <c r="BK205" s="2"/>
      <c r="BN205" s="2"/>
      <c r="BQ205" s="2"/>
      <c r="BT205" s="2"/>
      <c r="BW205" s="2"/>
    </row>
    <row r="206" spans="63:75" x14ac:dyDescent="0.2">
      <c r="BK206" s="2"/>
      <c r="BN206" s="2"/>
      <c r="BQ206" s="2"/>
      <c r="BT206" s="2"/>
      <c r="BW206" s="2"/>
    </row>
    <row r="207" spans="63:75" x14ac:dyDescent="0.2">
      <c r="BK207" s="2"/>
      <c r="BN207" s="2"/>
      <c r="BQ207" s="2"/>
      <c r="BT207" s="2"/>
      <c r="BW207" s="2"/>
    </row>
    <row r="208" spans="63:75" x14ac:dyDescent="0.2">
      <c r="BK208" s="2"/>
      <c r="BN208" s="2"/>
      <c r="BQ208" s="2"/>
      <c r="BT208" s="2"/>
      <c r="BW208" s="2"/>
    </row>
    <row r="209" spans="63:75" x14ac:dyDescent="0.2">
      <c r="BK209" s="2"/>
      <c r="BN209" s="2"/>
      <c r="BQ209" s="2"/>
      <c r="BT209" s="2"/>
      <c r="BW209" s="2"/>
    </row>
    <row r="210" spans="63:75" x14ac:dyDescent="0.2">
      <c r="BK210" s="2"/>
      <c r="BN210" s="2"/>
      <c r="BQ210" s="2"/>
      <c r="BT210" s="2"/>
      <c r="BW210" s="2"/>
    </row>
    <row r="211" spans="63:75" x14ac:dyDescent="0.2">
      <c r="BK211" s="2"/>
      <c r="BN211" s="2"/>
      <c r="BQ211" s="2"/>
      <c r="BT211" s="2"/>
      <c r="BW211" s="2"/>
    </row>
    <row r="212" spans="63:75" x14ac:dyDescent="0.2">
      <c r="BK212" s="2"/>
      <c r="BN212" s="2"/>
      <c r="BQ212" s="2"/>
      <c r="BT212" s="2"/>
      <c r="BW212" s="2"/>
    </row>
    <row r="213" spans="63:75" x14ac:dyDescent="0.2">
      <c r="BK213" s="2"/>
      <c r="BN213" s="2"/>
      <c r="BQ213" s="2"/>
      <c r="BT213" s="2"/>
      <c r="BW213" s="2"/>
    </row>
    <row r="214" spans="63:75" x14ac:dyDescent="0.2">
      <c r="BK214" s="2"/>
      <c r="BN214" s="2"/>
      <c r="BQ214" s="2"/>
      <c r="BT214" s="2"/>
      <c r="BW214" s="2"/>
    </row>
    <row r="215" spans="63:75" x14ac:dyDescent="0.2">
      <c r="BK215" s="2"/>
      <c r="BN215" s="2"/>
      <c r="BQ215" s="2"/>
      <c r="BT215" s="2"/>
      <c r="BW215" s="2"/>
    </row>
    <row r="216" spans="63:75" x14ac:dyDescent="0.2">
      <c r="BK216" s="2"/>
      <c r="BN216" s="2"/>
      <c r="BQ216" s="2"/>
      <c r="BT216" s="2"/>
      <c r="BW216" s="2"/>
    </row>
    <row r="217" spans="63:75" x14ac:dyDescent="0.2">
      <c r="BK217" s="2"/>
      <c r="BN217" s="2"/>
      <c r="BQ217" s="2"/>
      <c r="BT217" s="2"/>
      <c r="BW217" s="2"/>
    </row>
    <row r="218" spans="63:75" x14ac:dyDescent="0.2">
      <c r="BK218" s="2"/>
      <c r="BN218" s="2"/>
      <c r="BQ218" s="2"/>
      <c r="BT218" s="2"/>
      <c r="BW218" s="2"/>
    </row>
    <row r="219" spans="63:75" x14ac:dyDescent="0.2">
      <c r="BK219" s="2"/>
      <c r="BN219" s="2"/>
      <c r="BQ219" s="2"/>
      <c r="BT219" s="2"/>
      <c r="BW219" s="2"/>
    </row>
    <row r="220" spans="63:75" x14ac:dyDescent="0.2">
      <c r="BK220" s="2"/>
      <c r="BN220" s="2"/>
      <c r="BQ220" s="2"/>
      <c r="BT220" s="2"/>
      <c r="BW220" s="2"/>
    </row>
    <row r="221" spans="63:75" x14ac:dyDescent="0.2">
      <c r="BK221" s="2"/>
      <c r="BN221" s="2"/>
      <c r="BQ221" s="2"/>
      <c r="BT221" s="2"/>
      <c r="BW221" s="2"/>
    </row>
    <row r="222" spans="63:75" x14ac:dyDescent="0.2">
      <c r="BK222" s="2"/>
      <c r="BN222" s="2"/>
      <c r="BQ222" s="2"/>
      <c r="BT222" s="2"/>
      <c r="BW222" s="2"/>
    </row>
    <row r="223" spans="63:75" x14ac:dyDescent="0.2">
      <c r="BK223" s="2"/>
      <c r="BN223" s="2"/>
      <c r="BQ223" s="2"/>
      <c r="BT223" s="2"/>
      <c r="BW223" s="2"/>
    </row>
    <row r="224" spans="63:75" x14ac:dyDescent="0.2">
      <c r="BK224" s="2"/>
      <c r="BN224" s="2"/>
      <c r="BQ224" s="2"/>
      <c r="BT224" s="2"/>
      <c r="BW224" s="2"/>
    </row>
    <row r="225" spans="63:75" x14ac:dyDescent="0.2">
      <c r="BK225" s="2"/>
      <c r="BN225" s="2"/>
      <c r="BQ225" s="2"/>
      <c r="BT225" s="2"/>
      <c r="BW225" s="2"/>
    </row>
    <row r="226" spans="63:75" x14ac:dyDescent="0.2">
      <c r="BK226" s="2"/>
      <c r="BN226" s="2"/>
      <c r="BQ226" s="2"/>
      <c r="BT226" s="2"/>
      <c r="BW226" s="2"/>
    </row>
    <row r="227" spans="63:75" x14ac:dyDescent="0.2">
      <c r="BK227" s="2"/>
      <c r="BN227" s="2"/>
      <c r="BQ227" s="2"/>
      <c r="BT227" s="2"/>
      <c r="BW227" s="2"/>
    </row>
    <row r="228" spans="63:75" x14ac:dyDescent="0.2">
      <c r="BK228" s="2"/>
      <c r="BN228" s="2"/>
      <c r="BQ228" s="2"/>
      <c r="BT228" s="2"/>
      <c r="BW228" s="2"/>
    </row>
    <row r="229" spans="63:75" x14ac:dyDescent="0.2">
      <c r="BK229" s="2"/>
      <c r="BN229" s="2"/>
      <c r="BQ229" s="2"/>
      <c r="BT229" s="2"/>
      <c r="BW229" s="2"/>
    </row>
    <row r="230" spans="63:75" x14ac:dyDescent="0.2">
      <c r="BK230" s="2"/>
      <c r="BN230" s="2"/>
      <c r="BQ230" s="2"/>
      <c r="BT230" s="2"/>
      <c r="BW230" s="2"/>
    </row>
    <row r="231" spans="63:75" x14ac:dyDescent="0.2">
      <c r="BK231" s="2"/>
      <c r="BN231" s="2"/>
      <c r="BQ231" s="2"/>
      <c r="BT231" s="2"/>
      <c r="BW231" s="2"/>
    </row>
    <row r="232" spans="63:75" x14ac:dyDescent="0.2">
      <c r="BK232" s="2"/>
      <c r="BN232" s="2"/>
      <c r="BQ232" s="2"/>
      <c r="BT232" s="2"/>
      <c r="BW232" s="2"/>
    </row>
    <row r="233" spans="63:75" x14ac:dyDescent="0.2">
      <c r="BK233" s="2"/>
      <c r="BN233" s="2"/>
      <c r="BQ233" s="2"/>
      <c r="BT233" s="2"/>
      <c r="BW233" s="2"/>
    </row>
    <row r="234" spans="63:75" x14ac:dyDescent="0.2">
      <c r="BK234" s="2"/>
      <c r="BN234" s="2"/>
      <c r="BQ234" s="2"/>
      <c r="BT234" s="2"/>
      <c r="BW234" s="2"/>
    </row>
    <row r="235" spans="63:75" x14ac:dyDescent="0.2">
      <c r="BK235" s="2"/>
      <c r="BN235" s="2"/>
      <c r="BQ235" s="2"/>
      <c r="BT235" s="2"/>
      <c r="BW235" s="2"/>
    </row>
    <row r="236" spans="63:75" x14ac:dyDescent="0.2">
      <c r="BK236" s="2"/>
      <c r="BN236" s="2"/>
      <c r="BQ236" s="2"/>
      <c r="BT236" s="2"/>
      <c r="BW236" s="2"/>
    </row>
    <row r="237" spans="63:75" x14ac:dyDescent="0.2">
      <c r="BK237" s="2"/>
      <c r="BN237" s="2"/>
      <c r="BQ237" s="2"/>
      <c r="BT237" s="2"/>
      <c r="BW237" s="2"/>
    </row>
    <row r="238" spans="63:75" x14ac:dyDescent="0.2">
      <c r="BK238" s="2"/>
      <c r="BN238" s="2"/>
      <c r="BQ238" s="2"/>
      <c r="BT238" s="2"/>
      <c r="BW238" s="2"/>
    </row>
    <row r="239" spans="63:75" x14ac:dyDescent="0.2">
      <c r="BK239" s="2"/>
      <c r="BN239" s="2"/>
      <c r="BQ239" s="2"/>
      <c r="BT239" s="2"/>
      <c r="BW239" s="2"/>
    </row>
    <row r="240" spans="63:75" x14ac:dyDescent="0.2">
      <c r="BK240" s="2"/>
      <c r="BN240" s="2"/>
      <c r="BQ240" s="2"/>
      <c r="BT240" s="2"/>
      <c r="BW240" s="2"/>
    </row>
    <row r="241" spans="63:75" x14ac:dyDescent="0.2">
      <c r="BK241" s="2"/>
      <c r="BN241" s="2"/>
      <c r="BQ241" s="2"/>
      <c r="BT241" s="2"/>
      <c r="BW241" s="2"/>
    </row>
    <row r="242" spans="63:75" x14ac:dyDescent="0.2">
      <c r="BK242" s="2"/>
      <c r="BN242" s="2"/>
      <c r="BQ242" s="2"/>
      <c r="BT242" s="2"/>
      <c r="BW242" s="2"/>
    </row>
    <row r="243" spans="63:75" x14ac:dyDescent="0.2">
      <c r="BK243" s="2"/>
      <c r="BN243" s="2"/>
      <c r="BQ243" s="2"/>
      <c r="BT243" s="2"/>
      <c r="BW243" s="2"/>
    </row>
    <row r="244" spans="63:75" x14ac:dyDescent="0.2">
      <c r="BK244" s="2"/>
      <c r="BN244" s="2"/>
      <c r="BQ244" s="2"/>
      <c r="BT244" s="2"/>
      <c r="BW244" s="2"/>
    </row>
    <row r="245" spans="63:75" x14ac:dyDescent="0.2">
      <c r="BK245" s="2"/>
      <c r="BN245" s="2"/>
      <c r="BQ245" s="2"/>
      <c r="BT245" s="2"/>
      <c r="BW245" s="2"/>
    </row>
    <row r="246" spans="63:75" x14ac:dyDescent="0.2">
      <c r="BK246" s="2"/>
      <c r="BN246" s="2"/>
      <c r="BQ246" s="2"/>
      <c r="BT246" s="2"/>
      <c r="BW246" s="2"/>
    </row>
    <row r="247" spans="63:75" x14ac:dyDescent="0.2">
      <c r="BK247" s="2"/>
      <c r="BN247" s="2"/>
      <c r="BQ247" s="2"/>
      <c r="BT247" s="2"/>
      <c r="BW247" s="2"/>
    </row>
    <row r="248" spans="63:75" x14ac:dyDescent="0.2">
      <c r="BK248" s="2"/>
      <c r="BN248" s="2"/>
      <c r="BQ248" s="2"/>
      <c r="BT248" s="2"/>
      <c r="BW248" s="2"/>
    </row>
    <row r="249" spans="63:75" x14ac:dyDescent="0.2">
      <c r="BK249" s="2"/>
      <c r="BN249" s="2"/>
      <c r="BQ249" s="2"/>
      <c r="BT249" s="2"/>
      <c r="BW249" s="2"/>
    </row>
    <row r="250" spans="63:75" x14ac:dyDescent="0.2">
      <c r="BK250" s="2"/>
      <c r="BN250" s="2"/>
      <c r="BQ250" s="2"/>
      <c r="BT250" s="2"/>
      <c r="BW250" s="2"/>
    </row>
    <row r="251" spans="63:75" x14ac:dyDescent="0.2">
      <c r="BK251" s="2"/>
      <c r="BN251" s="2"/>
      <c r="BQ251" s="2"/>
      <c r="BT251" s="2"/>
      <c r="BW251" s="2"/>
    </row>
    <row r="252" spans="63:75" x14ac:dyDescent="0.2">
      <c r="BK252" s="2"/>
      <c r="BN252" s="2"/>
      <c r="BQ252" s="2"/>
      <c r="BT252" s="2"/>
      <c r="BW252" s="2"/>
    </row>
    <row r="253" spans="63:75" x14ac:dyDescent="0.2">
      <c r="BK253" s="2"/>
      <c r="BN253" s="2"/>
      <c r="BQ253" s="2"/>
      <c r="BT253" s="2"/>
      <c r="BW253" s="2"/>
    </row>
    <row r="254" spans="63:75" x14ac:dyDescent="0.2">
      <c r="BK254" s="2"/>
      <c r="BN254" s="2"/>
      <c r="BQ254" s="2"/>
      <c r="BT254" s="2"/>
      <c r="BW254" s="2"/>
    </row>
    <row r="255" spans="63:75" x14ac:dyDescent="0.2">
      <c r="BK255" s="2"/>
      <c r="BN255" s="2"/>
      <c r="BQ255" s="2"/>
      <c r="BT255" s="2"/>
      <c r="BW255" s="2"/>
    </row>
    <row r="256" spans="63:75" x14ac:dyDescent="0.2">
      <c r="BK256" s="2"/>
      <c r="BN256" s="2"/>
      <c r="BQ256" s="2"/>
      <c r="BT256" s="2"/>
      <c r="BW256" s="2"/>
    </row>
    <row r="257" spans="63:75" x14ac:dyDescent="0.2">
      <c r="BK257" s="2"/>
      <c r="BN257" s="2"/>
      <c r="BQ257" s="2"/>
      <c r="BT257" s="2"/>
      <c r="BW257" s="2"/>
    </row>
    <row r="258" spans="63:75" x14ac:dyDescent="0.2">
      <c r="BK258" s="2"/>
      <c r="BN258" s="2"/>
      <c r="BQ258" s="2"/>
      <c r="BT258" s="2"/>
      <c r="BW258" s="2"/>
    </row>
    <row r="259" spans="63:75" x14ac:dyDescent="0.2">
      <c r="BK259" s="2"/>
      <c r="BN259" s="2"/>
      <c r="BQ259" s="2"/>
      <c r="BT259" s="2"/>
      <c r="BW259" s="2"/>
    </row>
    <row r="260" spans="63:75" x14ac:dyDescent="0.2">
      <c r="BK260" s="2"/>
      <c r="BN260" s="2"/>
      <c r="BQ260" s="2"/>
      <c r="BT260" s="2"/>
      <c r="BW260" s="2"/>
    </row>
    <row r="261" spans="63:75" x14ac:dyDescent="0.2">
      <c r="BW261" s="2"/>
    </row>
    <row r="262" spans="63:75" x14ac:dyDescent="0.2">
      <c r="BW262" s="2"/>
    </row>
    <row r="263" spans="63:75" x14ac:dyDescent="0.2">
      <c r="BW263" s="2"/>
    </row>
    <row r="264" spans="63:75" x14ac:dyDescent="0.2">
      <c r="BW264" s="2"/>
    </row>
    <row r="265" spans="63:75" x14ac:dyDescent="0.2">
      <c r="BW265" s="2"/>
    </row>
    <row r="266" spans="63:75" x14ac:dyDescent="0.2">
      <c r="BW266" s="2"/>
    </row>
    <row r="267" spans="63:75" x14ac:dyDescent="0.2">
      <c r="BW267" s="2"/>
    </row>
    <row r="268" spans="63:75" x14ac:dyDescent="0.2">
      <c r="BW268" s="2"/>
    </row>
    <row r="269" spans="63:75" x14ac:dyDescent="0.2">
      <c r="BW269" s="2"/>
    </row>
    <row r="270" spans="63:75" x14ac:dyDescent="0.2">
      <c r="BW270" s="2"/>
    </row>
    <row r="271" spans="63:75" x14ac:dyDescent="0.2">
      <c r="BW271" s="2"/>
    </row>
    <row r="272" spans="63:75" x14ac:dyDescent="0.2">
      <c r="BW272" s="2"/>
    </row>
    <row r="273" spans="75:75" x14ac:dyDescent="0.2">
      <c r="BW273" s="2"/>
    </row>
    <row r="274" spans="75:75" x14ac:dyDescent="0.2">
      <c r="BW274" s="2"/>
    </row>
    <row r="275" spans="75:75" x14ac:dyDescent="0.2">
      <c r="BW275" s="2"/>
    </row>
    <row r="276" spans="75:75" x14ac:dyDescent="0.2">
      <c r="BW276" s="2"/>
    </row>
    <row r="277" spans="75:75" x14ac:dyDescent="0.2">
      <c r="BW277" s="2"/>
    </row>
    <row r="278" spans="75:75" x14ac:dyDescent="0.2">
      <c r="BW278" s="2"/>
    </row>
    <row r="279" spans="75:75" x14ac:dyDescent="0.2">
      <c r="BW279" s="2"/>
    </row>
    <row r="280" spans="75:75" x14ac:dyDescent="0.2">
      <c r="BW280" s="2"/>
    </row>
    <row r="281" spans="75:75" x14ac:dyDescent="0.2">
      <c r="BW281" s="2"/>
    </row>
    <row r="282" spans="75:75" x14ac:dyDescent="0.2">
      <c r="BW282" s="2"/>
    </row>
    <row r="283" spans="75:75" x14ac:dyDescent="0.2">
      <c r="BW283" s="2"/>
    </row>
    <row r="284" spans="75:75" x14ac:dyDescent="0.2">
      <c r="BW284" s="2"/>
    </row>
    <row r="285" spans="75:75" x14ac:dyDescent="0.2">
      <c r="BW285" s="2"/>
    </row>
    <row r="286" spans="75:75" x14ac:dyDescent="0.2">
      <c r="BW286" s="2"/>
    </row>
    <row r="287" spans="75:75" x14ac:dyDescent="0.2">
      <c r="BW287" s="2"/>
    </row>
    <row r="288" spans="75:75" x14ac:dyDescent="0.2">
      <c r="BW288" s="2"/>
    </row>
    <row r="289" spans="75:75" x14ac:dyDescent="0.2">
      <c r="BW289" s="2"/>
    </row>
    <row r="290" spans="75:75" x14ac:dyDescent="0.2">
      <c r="BW290" s="2"/>
    </row>
    <row r="291" spans="75:75" x14ac:dyDescent="0.2">
      <c r="BW291" s="2"/>
    </row>
    <row r="292" spans="75:75" x14ac:dyDescent="0.2">
      <c r="BW292" s="2"/>
    </row>
    <row r="293" spans="75:75" x14ac:dyDescent="0.2">
      <c r="BW293" s="2"/>
    </row>
    <row r="294" spans="75:75" x14ac:dyDescent="0.2">
      <c r="BW294" s="2"/>
    </row>
    <row r="295" spans="75:75" x14ac:dyDescent="0.2">
      <c r="BW295" s="2"/>
    </row>
    <row r="296" spans="75:75" x14ac:dyDescent="0.2">
      <c r="BW296" s="2"/>
    </row>
    <row r="297" spans="75:75" x14ac:dyDescent="0.2">
      <c r="BW297" s="2"/>
    </row>
    <row r="298" spans="75:75" x14ac:dyDescent="0.2">
      <c r="BW298" s="2"/>
    </row>
    <row r="299" spans="75:75" x14ac:dyDescent="0.2">
      <c r="BW299" s="2"/>
    </row>
    <row r="300" spans="75:75" x14ac:dyDescent="0.2">
      <c r="BW300" s="2"/>
    </row>
    <row r="301" spans="75:75" x14ac:dyDescent="0.2">
      <c r="BW301" s="2"/>
    </row>
    <row r="302" spans="75:75" x14ac:dyDescent="0.2">
      <c r="BW302" s="2"/>
    </row>
    <row r="303" spans="75:75" x14ac:dyDescent="0.2">
      <c r="BW303" s="2"/>
    </row>
    <row r="304" spans="75:75" x14ac:dyDescent="0.2">
      <c r="BW304" s="2"/>
    </row>
    <row r="305" spans="75:75" x14ac:dyDescent="0.2">
      <c r="BW305" s="2"/>
    </row>
    <row r="306" spans="75:75" x14ac:dyDescent="0.2">
      <c r="BW306" s="2"/>
    </row>
    <row r="307" spans="75:75" x14ac:dyDescent="0.2">
      <c r="BW307" s="2"/>
    </row>
    <row r="308" spans="75:75" x14ac:dyDescent="0.2">
      <c r="BW308" s="2"/>
    </row>
    <row r="309" spans="75:75" x14ac:dyDescent="0.2">
      <c r="BW309" s="2"/>
    </row>
    <row r="310" spans="75:75" x14ac:dyDescent="0.2">
      <c r="BW310" s="2"/>
    </row>
    <row r="311" spans="75:75" x14ac:dyDescent="0.2">
      <c r="BW311" s="2"/>
    </row>
    <row r="312" spans="75:75" x14ac:dyDescent="0.2">
      <c r="BW312" s="2"/>
    </row>
    <row r="313" spans="75:75" x14ac:dyDescent="0.2">
      <c r="BW313" s="2"/>
    </row>
    <row r="314" spans="75:75" x14ac:dyDescent="0.2">
      <c r="BW314" s="2"/>
    </row>
    <row r="315" spans="75:75" x14ac:dyDescent="0.2">
      <c r="BW315" s="2"/>
    </row>
    <row r="316" spans="75:75" x14ac:dyDescent="0.2">
      <c r="BW316" s="2"/>
    </row>
    <row r="317" spans="75:75" x14ac:dyDescent="0.2">
      <c r="BW317" s="2"/>
    </row>
    <row r="318" spans="75:75" x14ac:dyDescent="0.2">
      <c r="BW318" s="2"/>
    </row>
    <row r="319" spans="75:75" x14ac:dyDescent="0.2">
      <c r="BW319" s="2"/>
    </row>
    <row r="320" spans="75:75" x14ac:dyDescent="0.2">
      <c r="BW320" s="2"/>
    </row>
    <row r="321" spans="75:75" x14ac:dyDescent="0.2">
      <c r="BW321" s="2"/>
    </row>
    <row r="322" spans="75:75" x14ac:dyDescent="0.2">
      <c r="BW322" s="2"/>
    </row>
    <row r="323" spans="75:75" x14ac:dyDescent="0.2">
      <c r="BW323" s="2"/>
    </row>
    <row r="324" spans="75:75" x14ac:dyDescent="0.2">
      <c r="BW324" s="2"/>
    </row>
    <row r="325" spans="75:75" x14ac:dyDescent="0.2">
      <c r="BW325" s="2"/>
    </row>
    <row r="326" spans="75:75" x14ac:dyDescent="0.2">
      <c r="BW326" s="2"/>
    </row>
    <row r="327" spans="75:75" x14ac:dyDescent="0.2">
      <c r="BW327" s="2"/>
    </row>
    <row r="328" spans="75:75" x14ac:dyDescent="0.2">
      <c r="BW328" s="2"/>
    </row>
    <row r="329" spans="75:75" x14ac:dyDescent="0.2">
      <c r="BW329" s="2"/>
    </row>
    <row r="330" spans="75:75" x14ac:dyDescent="0.2">
      <c r="BW330" s="2"/>
    </row>
    <row r="331" spans="75:75" x14ac:dyDescent="0.2">
      <c r="BW331" s="2"/>
    </row>
    <row r="332" spans="75:75" x14ac:dyDescent="0.2">
      <c r="BW332" s="2"/>
    </row>
    <row r="333" spans="75:75" x14ac:dyDescent="0.2">
      <c r="BW333" s="2"/>
    </row>
    <row r="334" spans="75:75" x14ac:dyDescent="0.2">
      <c r="BW334" s="2"/>
    </row>
    <row r="335" spans="75:75" x14ac:dyDescent="0.2">
      <c r="BW335" s="2"/>
    </row>
    <row r="336" spans="75:75" x14ac:dyDescent="0.2">
      <c r="BW336" s="2"/>
    </row>
    <row r="337" spans="75:75" x14ac:dyDescent="0.2">
      <c r="BW337" s="2"/>
    </row>
    <row r="338" spans="75:75" x14ac:dyDescent="0.2">
      <c r="BW338" s="2"/>
    </row>
    <row r="339" spans="75:75" x14ac:dyDescent="0.2">
      <c r="BW339" s="2"/>
    </row>
    <row r="340" spans="75:75" x14ac:dyDescent="0.2">
      <c r="BW340" s="2"/>
    </row>
    <row r="341" spans="75:75" x14ac:dyDescent="0.2">
      <c r="BW341" s="2"/>
    </row>
    <row r="342" spans="75:75" x14ac:dyDescent="0.2">
      <c r="BW342" s="2"/>
    </row>
    <row r="343" spans="75:75" x14ac:dyDescent="0.2">
      <c r="BW343" s="2"/>
    </row>
    <row r="344" spans="75:75" x14ac:dyDescent="0.2">
      <c r="BW344" s="2"/>
    </row>
    <row r="345" spans="75:75" x14ac:dyDescent="0.2">
      <c r="BW345" s="2"/>
    </row>
    <row r="346" spans="75:75" x14ac:dyDescent="0.2">
      <c r="BW346" s="2"/>
    </row>
    <row r="347" spans="75:75" x14ac:dyDescent="0.2">
      <c r="BW347" s="2"/>
    </row>
    <row r="348" spans="75:75" x14ac:dyDescent="0.2">
      <c r="BW348" s="2"/>
    </row>
    <row r="349" spans="75:75" x14ac:dyDescent="0.2">
      <c r="BW349" s="2"/>
    </row>
    <row r="350" spans="75:75" x14ac:dyDescent="0.2">
      <c r="BW350" s="2"/>
    </row>
    <row r="351" spans="75:75" x14ac:dyDescent="0.2">
      <c r="BW351" s="2"/>
    </row>
    <row r="352" spans="75:75" x14ac:dyDescent="0.2">
      <c r="BW352" s="2"/>
    </row>
    <row r="353" spans="75:75" x14ac:dyDescent="0.2">
      <c r="BW353" s="2"/>
    </row>
    <row r="354" spans="75:75" x14ac:dyDescent="0.2">
      <c r="BW354" s="2"/>
    </row>
    <row r="355" spans="75:75" x14ac:dyDescent="0.2">
      <c r="BW355" s="2"/>
    </row>
    <row r="356" spans="75:75" x14ac:dyDescent="0.2">
      <c r="BW356" s="2"/>
    </row>
    <row r="357" spans="75:75" x14ac:dyDescent="0.2">
      <c r="BW357" s="2"/>
    </row>
    <row r="358" spans="75:75" x14ac:dyDescent="0.2">
      <c r="BW358" s="2"/>
    </row>
    <row r="359" spans="75:75" x14ac:dyDescent="0.2">
      <c r="BW359" s="2"/>
    </row>
    <row r="360" spans="75:75" x14ac:dyDescent="0.2">
      <c r="BW360" s="2"/>
    </row>
    <row r="361" spans="75:75" x14ac:dyDescent="0.2">
      <c r="BW361" s="2"/>
    </row>
    <row r="362" spans="75:75" x14ac:dyDescent="0.2">
      <c r="BW362" s="2"/>
    </row>
    <row r="363" spans="75:75" x14ac:dyDescent="0.2">
      <c r="BW363" s="2"/>
    </row>
    <row r="364" spans="75:75" x14ac:dyDescent="0.2">
      <c r="BW364" s="2"/>
    </row>
    <row r="365" spans="75:75" x14ac:dyDescent="0.2">
      <c r="BW365" s="2"/>
    </row>
    <row r="366" spans="75:75" x14ac:dyDescent="0.2">
      <c r="BW366" s="2"/>
    </row>
    <row r="367" spans="75:75" x14ac:dyDescent="0.2">
      <c r="BW367" s="2"/>
    </row>
    <row r="368" spans="75:75" x14ac:dyDescent="0.2">
      <c r="BW368" s="2"/>
    </row>
    <row r="369" spans="75:75" x14ac:dyDescent="0.2">
      <c r="BW369" s="2"/>
    </row>
    <row r="370" spans="75:75" x14ac:dyDescent="0.2">
      <c r="BW370" s="2"/>
    </row>
    <row r="371" spans="75:75" x14ac:dyDescent="0.2">
      <c r="BW371" s="2"/>
    </row>
    <row r="372" spans="75:75" x14ac:dyDescent="0.2">
      <c r="BW372" s="2"/>
    </row>
    <row r="373" spans="75:75" x14ac:dyDescent="0.2">
      <c r="BW373" s="2"/>
    </row>
    <row r="374" spans="75:75" x14ac:dyDescent="0.2">
      <c r="BW374" s="2"/>
    </row>
    <row r="375" spans="75:75" x14ac:dyDescent="0.2">
      <c r="BW375" s="2"/>
    </row>
    <row r="376" spans="75:75" x14ac:dyDescent="0.2">
      <c r="BW376" s="2"/>
    </row>
    <row r="377" spans="75:75" x14ac:dyDescent="0.2">
      <c r="BW377" s="2"/>
    </row>
    <row r="378" spans="75:75" x14ac:dyDescent="0.2">
      <c r="BW378" s="2"/>
    </row>
    <row r="379" spans="75:75" x14ac:dyDescent="0.2">
      <c r="BW379" s="2"/>
    </row>
    <row r="380" spans="75:75" x14ac:dyDescent="0.2">
      <c r="BW380" s="2"/>
    </row>
    <row r="381" spans="75:75" x14ac:dyDescent="0.2">
      <c r="BW381" s="2"/>
    </row>
    <row r="382" spans="75:75" x14ac:dyDescent="0.2">
      <c r="BW382" s="2"/>
    </row>
    <row r="383" spans="75:75" x14ac:dyDescent="0.2">
      <c r="BW383" s="2"/>
    </row>
    <row r="384" spans="75:75" x14ac:dyDescent="0.2">
      <c r="BW384" s="2"/>
    </row>
    <row r="385" spans="75:75" x14ac:dyDescent="0.2">
      <c r="BW385" s="2"/>
    </row>
    <row r="386" spans="75:75" x14ac:dyDescent="0.2">
      <c r="BW386" s="2"/>
    </row>
    <row r="387" spans="75:75" x14ac:dyDescent="0.2">
      <c r="BW387" s="2"/>
    </row>
    <row r="388" spans="75:75" x14ac:dyDescent="0.2">
      <c r="BW388" s="2"/>
    </row>
    <row r="389" spans="75:75" x14ac:dyDescent="0.2">
      <c r="BW389" s="2"/>
    </row>
    <row r="390" spans="75:75" x14ac:dyDescent="0.2">
      <c r="BW390" s="2"/>
    </row>
    <row r="391" spans="75:75" x14ac:dyDescent="0.2">
      <c r="BW391" s="2"/>
    </row>
    <row r="392" spans="75:75" x14ac:dyDescent="0.2">
      <c r="BW392" s="2"/>
    </row>
    <row r="393" spans="75:75" x14ac:dyDescent="0.2">
      <c r="BW393" s="2"/>
    </row>
  </sheetData>
  <printOptions horizontalCentered="1"/>
  <pageMargins left="0" right="0" top="0.5" bottom="0" header="0.3" footer="0.3"/>
  <pageSetup paperSize="17" scale="41" fitToHeight="3" orientation="landscape" r:id="rId1"/>
  <rowBreaks count="1" manualBreakCount="1">
    <brk id="65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87E5DA26B159469E5DEDDD8D637077" ma:contentTypeVersion="13" ma:contentTypeDescription="Create a new document." ma:contentTypeScope="" ma:versionID="575d6371e7b78db6ac3d11dac2763eb4">
  <xsd:schema xmlns:xsd="http://www.w3.org/2001/XMLSchema" xmlns:xs="http://www.w3.org/2001/XMLSchema" xmlns:p="http://schemas.microsoft.com/office/2006/metadata/properties" xmlns:ns1="http://schemas.microsoft.com/sharepoint/v3" xmlns:ns2="fce1a9b3-876c-481d-9ebf-ee1ba0063a5f" xmlns:ns3="13157ccd-cfd1-435b-b54a-77ed15165e25" targetNamespace="http://schemas.microsoft.com/office/2006/metadata/properties" ma:root="true" ma:fieldsID="87a6eac9947739bf3c95062c16570ea3" ns1:_="" ns2:_="" ns3:_="">
    <xsd:import namespace="http://schemas.microsoft.com/sharepoint/v3"/>
    <xsd:import namespace="fce1a9b3-876c-481d-9ebf-ee1ba0063a5f"/>
    <xsd:import namespace="13157ccd-cfd1-435b-b54a-77ed15165e25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e1a9b3-876c-481d-9ebf-ee1ba0063a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157ccd-cfd1-435b-b54a-77ed15165e25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5F80A8-E440-41D0-A098-652681EF8420}">
  <ds:schemaRefs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microsoft.com/sharepoint/v3"/>
    <ds:schemaRef ds:uri="http://purl.org/dc/dcmitype/"/>
    <ds:schemaRef ds:uri="http://schemas.microsoft.com/office/2006/documentManagement/types"/>
    <ds:schemaRef ds:uri="http://www.w3.org/XML/1998/namespace"/>
    <ds:schemaRef ds:uri="13157ccd-cfd1-435b-b54a-77ed15165e25"/>
    <ds:schemaRef ds:uri="http://schemas.openxmlformats.org/package/2006/metadata/core-properties"/>
    <ds:schemaRef ds:uri="fce1a9b3-876c-481d-9ebf-ee1ba0063a5f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60B7D35-A8CB-4867-9604-110390E799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BB6AF9-BECC-49EE-852A-85B6DB5369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ce1a9b3-876c-481d-9ebf-ee1ba0063a5f"/>
    <ds:schemaRef ds:uri="13157ccd-cfd1-435b-b54a-77ed15165e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CCSU Cost of Attendance</vt:lpstr>
      <vt:lpstr>with %</vt:lpstr>
      <vt:lpstr>'CCSU Cost of Attendance'!Print_Area</vt:lpstr>
      <vt:lpstr>'CCSU Cost of Attendance'!Print_Titles</vt:lpstr>
      <vt:lpstr>'with %'!Print_Titles</vt:lpstr>
    </vt:vector>
  </TitlesOfParts>
  <Company>Central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CCSU</dc:creator>
  <cp:lastModifiedBy>Volpicella, Alyssa (Budget)</cp:lastModifiedBy>
  <cp:lastPrinted>2022-11-15T20:24:52Z</cp:lastPrinted>
  <dcterms:created xsi:type="dcterms:W3CDTF">2010-08-31T15:48:04Z</dcterms:created>
  <dcterms:modified xsi:type="dcterms:W3CDTF">2022-11-15T20:25:14Z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0x0101009F87E5DA26B159469E5DEDDD8D637077</vt:lpwstr>
  </property>
</Properties>
</file>