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Budget 2017 - 2018 - FY18\"/>
    </mc:Choice>
  </mc:AlternateContent>
  <bookViews>
    <workbookView xWindow="0" yWindow="0" windowWidth="17970" windowHeight="9510" tabRatio="473"/>
  </bookViews>
  <sheets>
    <sheet name="Revised One-Time &amp; Capital" sheetId="13" r:id="rId1"/>
  </sheets>
  <calcPr calcId="152511"/>
</workbook>
</file>

<file path=xl/calcChain.xml><?xml version="1.0" encoding="utf-8"?>
<calcChain xmlns="http://schemas.openxmlformats.org/spreadsheetml/2006/main">
  <c r="O9" i="13" l="1"/>
  <c r="O10" i="13" s="1"/>
  <c r="O11" i="13" s="1"/>
  <c r="O12" i="13" s="1"/>
  <c r="O13" i="13" s="1"/>
  <c r="O14" i="13" s="1"/>
  <c r="O15" i="13" s="1"/>
  <c r="O16" i="13" s="1"/>
  <c r="O17" i="13" s="1"/>
  <c r="O18" i="13" s="1"/>
  <c r="O19" i="13" s="1"/>
  <c r="O20" i="13" s="1"/>
  <c r="O21" i="13" s="1"/>
  <c r="O22" i="13" s="1"/>
  <c r="O23" i="13" s="1"/>
  <c r="O24" i="13" s="1"/>
  <c r="O25" i="13" s="1"/>
  <c r="O26" i="13" s="1"/>
  <c r="O27" i="13" s="1"/>
  <c r="O28" i="13" s="1"/>
  <c r="O29" i="13" s="1"/>
  <c r="O30" i="13" s="1"/>
  <c r="O31" i="13" s="1"/>
  <c r="O32" i="13" s="1"/>
  <c r="O33" i="13" s="1"/>
  <c r="O34" i="13" s="1"/>
  <c r="M19" i="13" l="1"/>
  <c r="I7" i="13" l="1"/>
  <c r="K12" i="13"/>
  <c r="K36" i="13" l="1"/>
  <c r="I22" i="13"/>
  <c r="I25" i="13"/>
  <c r="I20" i="13"/>
  <c r="I24" i="13"/>
  <c r="I23" i="13"/>
  <c r="I18" i="13"/>
  <c r="I27" i="13" l="1"/>
  <c r="M27" i="13" s="1"/>
  <c r="I14" i="13"/>
  <c r="M14" i="13" s="1"/>
  <c r="I26" i="13"/>
  <c r="M26" i="13" s="1"/>
  <c r="M28" i="13"/>
  <c r="M25" i="13" l="1"/>
  <c r="M20" i="13"/>
  <c r="M22" i="13"/>
  <c r="M24" i="13"/>
  <c r="M23" i="13"/>
  <c r="M18" i="13"/>
  <c r="I17" i="13"/>
  <c r="M17" i="13" s="1"/>
  <c r="I21" i="13"/>
  <c r="M21" i="13" s="1"/>
  <c r="M12" i="13" l="1"/>
  <c r="I11" i="13"/>
  <c r="M11" i="13" s="1"/>
  <c r="M10" i="13"/>
  <c r="I9" i="13"/>
  <c r="M9" i="13" s="1"/>
  <c r="M7" i="13" l="1"/>
  <c r="H12" i="13"/>
  <c r="L12" i="13" s="1"/>
  <c r="H11" i="13"/>
  <c r="L11" i="13" s="1"/>
  <c r="L10" i="13"/>
  <c r="L7" i="13"/>
  <c r="L9" i="13"/>
  <c r="O7" i="13" l="1"/>
  <c r="O8" i="13" s="1"/>
  <c r="I30" i="13"/>
  <c r="M30" i="13" s="1"/>
  <c r="I34" i="13"/>
  <c r="M34" i="13" s="1"/>
  <c r="I33" i="13"/>
  <c r="M33" i="13" s="1"/>
  <c r="I32" i="13"/>
  <c r="M32" i="13" s="1"/>
  <c r="I31" i="13"/>
  <c r="M31" i="13" s="1"/>
  <c r="I29" i="13"/>
  <c r="M29" i="13" s="1"/>
  <c r="I13" i="13"/>
  <c r="I36" i="13" l="1"/>
  <c r="M13" i="13"/>
  <c r="M36" i="13" s="1"/>
</calcChain>
</file>

<file path=xl/sharedStrings.xml><?xml version="1.0" encoding="utf-8"?>
<sst xmlns="http://schemas.openxmlformats.org/spreadsheetml/2006/main" count="153" uniqueCount="105">
  <si>
    <t>CENTRAL CONNECTICUT STATE UNIVERSITY</t>
  </si>
  <si>
    <t>One-Time</t>
  </si>
  <si>
    <t>Total Request</t>
  </si>
  <si>
    <t>One-Time &amp; Capital Requests</t>
  </si>
  <si>
    <t>6</t>
  </si>
  <si>
    <t>8</t>
  </si>
  <si>
    <t>13</t>
  </si>
  <si>
    <t>Capital</t>
  </si>
  <si>
    <t>Description</t>
  </si>
  <si>
    <t>"Running" Total</t>
  </si>
  <si>
    <t>Summary of Impact</t>
  </si>
  <si>
    <t>Area</t>
  </si>
  <si>
    <t># of Items</t>
  </si>
  <si>
    <t>Cost Per Item</t>
  </si>
  <si>
    <t xml:space="preserve">   </t>
  </si>
  <si>
    <t xml:space="preserve"> Due to possible tax implications, do not include any Capital Requests for ITBD, student center, food service/dining halls, bookstore or residence life.  These requests should be included under the One-Time category only.</t>
  </si>
  <si>
    <t xml:space="preserve"> Do not include requests that would be considered a project - these requests should be submitted to the Chief Administrative Officer.</t>
  </si>
  <si>
    <t xml:space="preserve"> Do not include requests for technology type items that cannot be supported by IT.</t>
  </si>
  <si>
    <t>Priority</t>
  </si>
  <si>
    <t>FY 2018 BUDGET CHANGE EXECUTIVE SUMMARY</t>
  </si>
  <si>
    <t>Fiscal Year</t>
  </si>
  <si>
    <t>Budget/Budget FY18/Budget Instructions/FY18 OneTime-Capital Request (Revised One-Time &amp; Capital)</t>
  </si>
  <si>
    <t>Identify the fiscal year that the request will be received/paid in under the column "Fiscal Year".  If the request crosses multiple fiscal years identify the amount for each fiscal year.</t>
  </si>
  <si>
    <t>FY18</t>
  </si>
  <si>
    <t>SA/LD</t>
  </si>
  <si>
    <t>FY17</t>
  </si>
  <si>
    <t xml:space="preserve">RECentral </t>
  </si>
  <si>
    <t>Champion Sports 47" Rhino Stick Senior Hockey Set</t>
  </si>
  <si>
    <t xml:space="preserve">X-Series PLYOSTACK Stacking Soft Plyo Jump Boxes </t>
  </si>
  <si>
    <t>Champion Hi Visibility 12" Flexible Vinyl Heavy Weight Cones</t>
  </si>
  <si>
    <t>Hi Performance Power Jump Rope</t>
  </si>
  <si>
    <t>Collapsible Basket Trucks</t>
  </si>
  <si>
    <t>SDS</t>
  </si>
  <si>
    <t>VETS</t>
  </si>
  <si>
    <t>Division of Student Affairs</t>
  </si>
  <si>
    <t>Slastix Boa Resistance Rope - Stroops (SS120-77-105-O)</t>
  </si>
  <si>
    <t>Resistance ropes for strength training.</t>
  </si>
  <si>
    <t xml:space="preserve">ADA regulations require that accessible tables be available to accommodate people with disabilities, especially for those in wheelchairs. </t>
  </si>
  <si>
    <t>Accessible tables, "8700 Series Adjustable ADA Computer Table 60x30"</t>
  </si>
  <si>
    <t>Evacuation chairs, "Evac+Chair IBEX 700"</t>
  </si>
  <si>
    <t>Student Affairs</t>
  </si>
  <si>
    <t>Door sensor, "Security Sensor (TM) S02-A Wireless Business Security Alarm System - Motion Detectors"</t>
  </si>
  <si>
    <t xml:space="preserve">Current chairs in the Drop-In Center need replacement. </t>
  </si>
  <si>
    <t xml:space="preserve">Accessory rack for Dual Cross Trainer cable attachments </t>
  </si>
  <si>
    <t>StdCtr</t>
  </si>
  <si>
    <t>Boca Ticket Printers</t>
  </si>
  <si>
    <t>Carpeting, Gameroom</t>
  </si>
  <si>
    <t>Press Kit, to replace 15 yr old device</t>
  </si>
  <si>
    <t>Loveseat, Furniture</t>
  </si>
  <si>
    <t>Stuffed chair, Furniture</t>
  </si>
  <si>
    <t>Track lighting for Game Room</t>
  </si>
  <si>
    <t>Lighting is insufficient and outdated and needs to be replaced.</t>
  </si>
  <si>
    <t>Carpeting, Drum, Stairs</t>
  </si>
  <si>
    <t>Convert Lecterns to SmartStation</t>
  </si>
  <si>
    <t>New technology will provide much needed support to students, staff and faculty.</t>
  </si>
  <si>
    <t>New printers will support Centix users and replace printers over 15 years old.</t>
  </si>
  <si>
    <t xml:space="preserve">Storage cabinet for Club Shop </t>
  </si>
  <si>
    <t>Annual equipment maintenance fee from New England Fitness</t>
  </si>
  <si>
    <t>Multisport indoor/outdoor tabletop scoreboard</t>
  </si>
  <si>
    <t xml:space="preserve">Needed for intramural sports and club sport home games. </t>
  </si>
  <si>
    <t>11</t>
  </si>
  <si>
    <t>12</t>
  </si>
  <si>
    <t>14</t>
  </si>
  <si>
    <t>Fall Welcome Back/Orientation Program for FTFT &amp; Transfer Students</t>
  </si>
  <si>
    <t>Computer chairs, "Mid-Back Black Glove Vinyl Swivel Office Chairs" for veteran students</t>
  </si>
  <si>
    <t>Sofa, "HERCULES Imagination Series Black Leather Sofa &amp; Chair Set" for veterans</t>
  </si>
  <si>
    <t>15</t>
  </si>
  <si>
    <t>16</t>
  </si>
  <si>
    <t>17</t>
  </si>
  <si>
    <t>18</t>
  </si>
  <si>
    <t>19</t>
  </si>
  <si>
    <t>20</t>
  </si>
  <si>
    <t>21</t>
  </si>
  <si>
    <t>22</t>
  </si>
  <si>
    <t>23</t>
  </si>
  <si>
    <t>24</t>
  </si>
  <si>
    <t>25</t>
  </si>
  <si>
    <t>Software needed to provide data to track all club activity and student involvement.  Will also assist with compliance.  This expense cannot be paid in FY17 fiscal year as the annual fee has been paid through September 2017.</t>
  </si>
  <si>
    <t xml:space="preserve">Additional storage needed for recreational equipment. </t>
  </si>
  <si>
    <t>Maintenance of cardio and strength machines for safety reasons.</t>
  </si>
  <si>
    <t xml:space="preserve">Accessory racks for four fitness centers. </t>
  </si>
  <si>
    <t>Floor hockey equipment is worn and in need of replacement.</t>
  </si>
  <si>
    <t>New  fitness equipment needed.</t>
  </si>
  <si>
    <t>Cones for use at home games/practices by both intramurals and club sports needed.</t>
  </si>
  <si>
    <t>Equipment group exercise classes.</t>
  </si>
  <si>
    <t>Light weight and easy to use device which glides down stairways to assist with quick and safe removal of people who are mobility impaired in the event of emergency evacuation.</t>
  </si>
  <si>
    <t>Noise machines</t>
  </si>
  <si>
    <t>Panic buttons</t>
  </si>
  <si>
    <t xml:space="preserve">Needed for storage of equipment. </t>
  </si>
  <si>
    <t xml:space="preserve">Noise machines needed for client confidentiality.  </t>
  </si>
  <si>
    <t>Needed for health and safety reasons.</t>
  </si>
  <si>
    <t xml:space="preserve">Drop-In Center furniture in need of replacement.  </t>
  </si>
  <si>
    <t>New location of Veterans Affairs in Carroll Hall makes it difficult to hear visitors to office.  Security door sensors will alert staff.</t>
  </si>
  <si>
    <t>Press Kit used for major lectures,and programs is failing and in need of replacement.</t>
  </si>
  <si>
    <t>Replace aging equipment needed for students, staff, and faculty events and conferences.</t>
  </si>
  <si>
    <t>Carpeting in need of replacement.</t>
  </si>
  <si>
    <t>Current furniture worn and in need of replacement.</t>
  </si>
  <si>
    <t xml:space="preserve">Current furniture worn and in need of replacement. </t>
  </si>
  <si>
    <t>Collegiate Link Software - annual fee</t>
  </si>
  <si>
    <t>Projectors in Connecticut &amp; Constitution Rooms, Personal Computer and Audio Visual Cart are in need of replacing</t>
  </si>
  <si>
    <t>FY18 / FY19</t>
  </si>
  <si>
    <t xml:space="preserve">Approximate cost is 56K, with Sodexo funding one board day, 22K is needed. </t>
  </si>
  <si>
    <t>7</t>
  </si>
  <si>
    <t>26</t>
  </si>
  <si>
    <t>27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</si>
</sst>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44" formatCode="_(&quot;$&quot;* #,##0.00_);_(&quot;$&quot;* \(#,##0.00\);_(&quot;$&quot;* &quot;-&quot;??_);_(@_)"/>
    <numFmt numFmtId="164" formatCode="_(* #,##0_);_(* \(#,##0\);_(* &quot;-&quot;??_);_(@_)"/>
    <numFmt numFmtId="165" formatCode="&quot;$&quot;#,##0"/>
  </numFmts>
  <fonts count="12" x14ac:knownFonts="1">
    <font>
      <sz val="11"/>
      <color theme="1"/>
      <name val="Calibri"/>
      <family val="2"/>
      <scheme val="minor"/>
    </font>
    <font>
      <sz val="11"/>
      <color theme="1"/>
      <name val="Calibri"/>
      <family val="2"/>
      <scheme val="minor"/>
    </font>
    <font>
      <b/>
      <sz val="11"/>
      <name val="Arial"/>
      <family val="2"/>
    </font>
    <font>
      <sz val="10"/>
      <name val="Arial"/>
      <family val="2"/>
    </font>
    <font>
      <b/>
      <sz val="10"/>
      <name val="Arial"/>
      <family val="2"/>
    </font>
    <font>
      <sz val="10"/>
      <color theme="1"/>
      <name val="Arial"/>
      <family val="2"/>
    </font>
    <font>
      <b/>
      <sz val="14"/>
      <name val="Arial"/>
      <family val="2"/>
    </font>
    <font>
      <sz val="8"/>
      <name val="Arial"/>
      <family val="2"/>
    </font>
    <font>
      <b/>
      <sz val="9"/>
      <name val="Arial"/>
      <family val="2"/>
    </font>
    <font>
      <b/>
      <sz val="10"/>
      <color rgb="FFFF0000"/>
      <name val="Arial"/>
      <family val="2"/>
    </font>
    <font>
      <sz val="11"/>
      <color rgb="FF1F497D"/>
      <name val="Calibri"/>
      <family val="2"/>
      <scheme val="minor"/>
    </font>
    <font>
      <b/>
      <i/>
      <sz val="9"/>
      <name val="Arial"/>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4">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s>
  <cellStyleXfs count="22">
    <xf numFmtId="0" fontId="0" fillId="0" borderId="0"/>
    <xf numFmtId="44" fontId="1"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94">
    <xf numFmtId="0" fontId="0" fillId="0" borderId="0" xfId="0"/>
    <xf numFmtId="0" fontId="2" fillId="0" borderId="0" xfId="0" applyFont="1" applyFill="1" applyBorder="1" applyAlignment="1">
      <alignment horizontal="center"/>
    </xf>
    <xf numFmtId="0" fontId="2" fillId="0" borderId="0" xfId="0" applyFont="1" applyFill="1" applyBorder="1"/>
    <xf numFmtId="164" fontId="2" fillId="0" borderId="0" xfId="1" applyNumberFormat="1" applyFont="1" applyFill="1" applyBorder="1" applyAlignment="1">
      <alignment horizontal="center"/>
    </xf>
    <xf numFmtId="164" fontId="2" fillId="0" borderId="0" xfId="1" applyNumberFormat="1" applyFont="1" applyFill="1" applyBorder="1"/>
    <xf numFmtId="164" fontId="2" fillId="0" borderId="0" xfId="1" applyNumberFormat="1" applyFont="1" applyFill="1" applyBorder="1" applyAlignment="1"/>
    <xf numFmtId="37" fontId="2" fillId="0" borderId="0" xfId="0" applyNumberFormat="1" applyFont="1" applyFill="1" applyBorder="1" applyAlignment="1"/>
    <xf numFmtId="0" fontId="4" fillId="0" borderId="0" xfId="0" applyFont="1" applyFill="1" applyBorder="1" applyAlignment="1">
      <alignment horizontal="center"/>
    </xf>
    <xf numFmtId="0" fontId="4" fillId="0" borderId="0" xfId="0" applyFont="1" applyFill="1" applyBorder="1"/>
    <xf numFmtId="164" fontId="4" fillId="0" borderId="0" xfId="1" applyNumberFormat="1" applyFont="1" applyFill="1" applyBorder="1" applyAlignment="1">
      <alignment horizontal="center"/>
    </xf>
    <xf numFmtId="164" fontId="4" fillId="0" borderId="0" xfId="1" applyNumberFormat="1" applyFont="1" applyFill="1" applyBorder="1"/>
    <xf numFmtId="164" fontId="4" fillId="0" borderId="0" xfId="1" applyNumberFormat="1" applyFont="1" applyFill="1" applyBorder="1" applyAlignment="1"/>
    <xf numFmtId="37" fontId="4" fillId="0" borderId="0" xfId="0" applyNumberFormat="1" applyFont="1" applyFill="1" applyBorder="1" applyAlignment="1"/>
    <xf numFmtId="0" fontId="4" fillId="0" borderId="1" xfId="0" applyFont="1" applyFill="1" applyBorder="1" applyAlignment="1">
      <alignment horizontal="center" wrapText="1"/>
    </xf>
    <xf numFmtId="164" fontId="4" fillId="0" borderId="1" xfId="1" applyNumberFormat="1" applyFont="1" applyFill="1" applyBorder="1" applyAlignment="1">
      <alignment horizontal="center" wrapText="1"/>
    </xf>
    <xf numFmtId="44" fontId="4" fillId="0" borderId="1" xfId="1" applyFont="1" applyFill="1" applyBorder="1" applyAlignment="1">
      <alignment horizontal="center" wrapText="1"/>
    </xf>
    <xf numFmtId="0" fontId="4" fillId="0" borderId="0" xfId="0" applyFont="1" applyFill="1" applyBorder="1" applyAlignment="1"/>
    <xf numFmtId="0" fontId="3" fillId="0" borderId="0" xfId="0" applyFont="1" applyFill="1" applyBorder="1"/>
    <xf numFmtId="0" fontId="3" fillId="0" borderId="0" xfId="0" applyFont="1" applyFill="1" applyBorder="1" applyAlignment="1">
      <alignment horizontal="center"/>
    </xf>
    <xf numFmtId="164" fontId="6" fillId="0" borderId="0" xfId="1" applyNumberFormat="1" applyFont="1" applyFill="1" applyBorder="1" applyAlignment="1">
      <alignment horizontal="center"/>
    </xf>
    <xf numFmtId="49" fontId="3" fillId="0" borderId="0" xfId="0" applyNumberFormat="1" applyFont="1" applyAlignment="1">
      <alignment horizontal="center"/>
    </xf>
    <xf numFmtId="9" fontId="3" fillId="0" borderId="0" xfId="0" applyNumberFormat="1" applyFont="1" applyFill="1" applyBorder="1" applyAlignment="1">
      <alignment horizontal="center" vertical="top" wrapText="1"/>
    </xf>
    <xf numFmtId="5" fontId="2" fillId="0" borderId="0" xfId="1" applyNumberFormat="1" applyFont="1" applyFill="1" applyBorder="1" applyAlignment="1"/>
    <xf numFmtId="5" fontId="4" fillId="0" borderId="0" xfId="1" applyNumberFormat="1" applyFont="1" applyFill="1" applyBorder="1" applyAlignment="1"/>
    <xf numFmtId="5" fontId="4" fillId="0" borderId="0" xfId="1" applyNumberFormat="1" applyFont="1" applyFill="1" applyBorder="1" applyAlignment="1">
      <alignment horizontal="center"/>
    </xf>
    <xf numFmtId="5" fontId="5" fillId="0" borderId="0" xfId="0" applyNumberFormat="1" applyFont="1"/>
    <xf numFmtId="5" fontId="3" fillId="0" borderId="0" xfId="1" applyNumberFormat="1" applyFont="1" applyFill="1" applyBorder="1" applyAlignment="1">
      <alignment horizontal="center"/>
    </xf>
    <xf numFmtId="5" fontId="2" fillId="0" borderId="0" xfId="1" applyNumberFormat="1" applyFont="1" applyFill="1" applyBorder="1" applyAlignment="1">
      <alignment horizontal="center"/>
    </xf>
    <xf numFmtId="5" fontId="4" fillId="0" borderId="1" xfId="1" applyNumberFormat="1" applyFont="1" applyFill="1" applyBorder="1" applyAlignment="1">
      <alignment horizontal="center" wrapText="1"/>
    </xf>
    <xf numFmtId="5" fontId="2" fillId="0" borderId="0" xfId="1" applyNumberFormat="1" applyFont="1" applyFill="1" applyBorder="1"/>
    <xf numFmtId="5" fontId="4" fillId="0" borderId="0" xfId="1" applyNumberFormat="1" applyFont="1" applyFill="1" applyBorder="1"/>
    <xf numFmtId="0" fontId="8" fillId="0" borderId="1" xfId="0" applyFont="1" applyFill="1" applyBorder="1" applyAlignment="1">
      <alignment horizontal="center" wrapText="1"/>
    </xf>
    <xf numFmtId="164" fontId="3" fillId="0" borderId="0" xfId="1" applyNumberFormat="1" applyFont="1" applyFill="1" applyBorder="1"/>
    <xf numFmtId="0" fontId="7" fillId="0" borderId="0" xfId="0" applyFont="1" applyFill="1" applyBorder="1" applyAlignment="1">
      <alignment horizontal="left"/>
    </xf>
    <xf numFmtId="164" fontId="3" fillId="0" borderId="0" xfId="1" applyNumberFormat="1" applyFont="1" applyFill="1" applyBorder="1" applyAlignment="1">
      <alignment horizontal="center"/>
    </xf>
    <xf numFmtId="5" fontId="3" fillId="0" borderId="0" xfId="1" applyNumberFormat="1" applyFont="1" applyFill="1" applyBorder="1"/>
    <xf numFmtId="5" fontId="3" fillId="0" borderId="0" xfId="1" applyNumberFormat="1" applyFont="1" applyFill="1" applyBorder="1" applyAlignment="1"/>
    <xf numFmtId="164" fontId="3" fillId="0" borderId="0" xfId="1" applyNumberFormat="1" applyFont="1" applyFill="1" applyBorder="1" applyAlignment="1"/>
    <xf numFmtId="37" fontId="3" fillId="0" borderId="0" xfId="0" applyNumberFormat="1" applyFont="1" applyFill="1" applyBorder="1" applyAlignment="1"/>
    <xf numFmtId="5" fontId="3" fillId="2" borderId="2" xfId="1" applyNumberFormat="1" applyFont="1" applyFill="1" applyBorder="1" applyAlignment="1"/>
    <xf numFmtId="37" fontId="2" fillId="0" borderId="0" xfId="1" applyNumberFormat="1" applyFont="1" applyFill="1" applyBorder="1" applyAlignment="1">
      <alignment horizontal="center"/>
    </xf>
    <xf numFmtId="37" fontId="4" fillId="0" borderId="0" xfId="1" applyNumberFormat="1" applyFont="1" applyFill="1" applyBorder="1" applyAlignment="1">
      <alignment horizontal="center"/>
    </xf>
    <xf numFmtId="37" fontId="3" fillId="0" borderId="0" xfId="1" applyNumberFormat="1" applyFont="1" applyFill="1" applyBorder="1" applyAlignment="1">
      <alignment horizontal="center"/>
    </xf>
    <xf numFmtId="37" fontId="4" fillId="0" borderId="1" xfId="1" applyNumberFormat="1" applyFont="1" applyFill="1" applyBorder="1" applyAlignment="1">
      <alignment horizontal="center" wrapText="1"/>
    </xf>
    <xf numFmtId="37" fontId="3" fillId="0" borderId="0" xfId="1" applyNumberFormat="1" applyFont="1" applyFill="1" applyBorder="1" applyAlignment="1">
      <alignment horizontal="center" vertical="top"/>
    </xf>
    <xf numFmtId="49" fontId="2" fillId="0" borderId="0" xfId="0" applyNumberFormat="1" applyFont="1" applyFill="1" applyBorder="1"/>
    <xf numFmtId="49" fontId="4" fillId="0" borderId="0" xfId="0" applyNumberFormat="1" applyFont="1" applyFill="1" applyBorder="1"/>
    <xf numFmtId="49" fontId="4" fillId="0" borderId="1" xfId="0" applyNumberFormat="1" applyFont="1" applyFill="1" applyBorder="1" applyAlignment="1">
      <alignment horizontal="center"/>
    </xf>
    <xf numFmtId="49" fontId="3" fillId="0" borderId="0" xfId="0" applyNumberFormat="1" applyFont="1" applyFill="1" applyBorder="1"/>
    <xf numFmtId="0" fontId="3" fillId="0" borderId="0" xfId="0" applyFont="1" applyFill="1" applyBorder="1" applyAlignment="1">
      <alignment horizontal="left"/>
    </xf>
    <xf numFmtId="0" fontId="9" fillId="0" borderId="3" xfId="0" applyFont="1" applyFill="1" applyBorder="1" applyAlignment="1">
      <alignment horizontal="center" wrapText="1"/>
    </xf>
    <xf numFmtId="0" fontId="9" fillId="0" borderId="0" xfId="0" applyFont="1" applyFill="1" applyBorder="1" applyAlignment="1">
      <alignment horizontal="left"/>
    </xf>
    <xf numFmtId="0" fontId="10" fillId="0" borderId="0" xfId="0" applyFont="1" applyAlignment="1">
      <alignment vertical="center"/>
    </xf>
    <xf numFmtId="0" fontId="3" fillId="0" borderId="0" xfId="0" applyFont="1" applyFill="1" applyBorder="1" applyAlignment="1">
      <alignment horizontal="left"/>
    </xf>
    <xf numFmtId="0" fontId="3" fillId="0" borderId="0" xfId="0" applyFont="1" applyFill="1" applyBorder="1" applyAlignment="1"/>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49" fontId="3" fillId="0" borderId="0" xfId="0" applyNumberFormat="1" applyFont="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37" fontId="3" fillId="0" borderId="0" xfId="0" applyNumberFormat="1" applyFont="1" applyFill="1" applyBorder="1" applyAlignment="1">
      <alignment vertical="center" wrapText="1"/>
    </xf>
    <xf numFmtId="49"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left" vertical="center" wrapText="1"/>
    </xf>
    <xf numFmtId="6" fontId="3" fillId="0" borderId="0" xfId="0" applyNumberFormat="1" applyFont="1" applyFill="1" applyBorder="1" applyAlignment="1">
      <alignment horizontal="left" vertical="center" wrapText="1"/>
    </xf>
    <xf numFmtId="37" fontId="3" fillId="0" borderId="0" xfId="0" applyNumberFormat="1" applyFont="1" applyFill="1" applyBorder="1" applyAlignment="1">
      <alignment vertical="center"/>
    </xf>
    <xf numFmtId="49" fontId="3" fillId="0" borderId="0" xfId="0" applyNumberFormat="1" applyFont="1" applyFill="1" applyBorder="1" applyAlignment="1">
      <alignment vertical="center" wrapText="1"/>
    </xf>
    <xf numFmtId="49" fontId="3" fillId="0" borderId="0" xfId="0" applyNumberFormat="1" applyFont="1" applyAlignment="1">
      <alignment horizontal="center" vertical="center"/>
    </xf>
    <xf numFmtId="0" fontId="5" fillId="0" borderId="0" xfId="0" applyFont="1" applyFill="1" applyAlignment="1">
      <alignment horizontal="left" vertical="center" wrapText="1"/>
    </xf>
    <xf numFmtId="49" fontId="5" fillId="0" borderId="0" xfId="0" applyNumberFormat="1" applyFont="1" applyAlignment="1">
      <alignment horizontal="left" vertical="center" wrapText="1"/>
    </xf>
    <xf numFmtId="0" fontId="3" fillId="0" borderId="0" xfId="0" applyFont="1" applyFill="1" applyBorder="1" applyAlignment="1">
      <alignment vertical="center" wrapText="1"/>
    </xf>
    <xf numFmtId="0" fontId="3" fillId="0" borderId="0" xfId="0" applyFont="1" applyAlignment="1">
      <alignment horizontal="left" vertical="center" wrapText="1"/>
    </xf>
    <xf numFmtId="164" fontId="3" fillId="0" borderId="0" xfId="1" applyNumberFormat="1" applyFont="1" applyFill="1" applyBorder="1" applyAlignment="1">
      <alignment vertical="center"/>
    </xf>
    <xf numFmtId="49" fontId="3" fillId="0" borderId="0" xfId="0" applyNumberFormat="1" applyFont="1" applyAlignment="1">
      <alignment horizontal="left" vertical="center" wrapText="1"/>
    </xf>
    <xf numFmtId="0" fontId="5" fillId="0" borderId="0" xfId="0" applyFont="1" applyAlignment="1">
      <alignment horizontal="left" vertical="center" wrapText="1"/>
    </xf>
    <xf numFmtId="49" fontId="5" fillId="0" borderId="0" xfId="0" applyNumberFormat="1" applyFont="1" applyFill="1" applyAlignment="1">
      <alignment horizontal="left" vertical="center" wrapText="1"/>
    </xf>
    <xf numFmtId="37" fontId="3" fillId="0" borderId="0" xfId="1" applyNumberFormat="1" applyFont="1" applyFill="1" applyBorder="1" applyAlignment="1">
      <alignment horizontal="right" vertical="center"/>
    </xf>
    <xf numFmtId="165" fontId="5" fillId="0" borderId="0" xfId="0" applyNumberFormat="1" applyFont="1" applyAlignment="1">
      <alignment horizontal="right" vertical="center"/>
    </xf>
    <xf numFmtId="165" fontId="3" fillId="0" borderId="0" xfId="1"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165" fontId="5" fillId="0" borderId="0" xfId="0" applyNumberFormat="1" applyFont="1" applyFill="1" applyAlignment="1">
      <alignment horizontal="right" vertical="center"/>
    </xf>
    <xf numFmtId="0" fontId="3" fillId="0" borderId="0" xfId="0" applyFont="1" applyFill="1" applyBorder="1" applyAlignment="1">
      <alignment horizontal="right" vertical="center"/>
    </xf>
    <xf numFmtId="0" fontId="3" fillId="3" borderId="0" xfId="0" applyFont="1" applyFill="1" applyBorder="1" applyAlignment="1">
      <alignment horizontal="left"/>
    </xf>
    <xf numFmtId="0" fontId="3" fillId="3" borderId="0" xfId="0" applyFont="1" applyFill="1" applyBorder="1" applyAlignment="1">
      <alignment horizontal="center"/>
    </xf>
    <xf numFmtId="37" fontId="3" fillId="3" borderId="0" xfId="1" applyNumberFormat="1" applyFont="1" applyFill="1" applyBorder="1" applyAlignment="1">
      <alignment horizontal="center"/>
    </xf>
    <xf numFmtId="5" fontId="3" fillId="3" borderId="0" xfId="1" applyNumberFormat="1" applyFont="1" applyFill="1" applyBorder="1" applyAlignment="1"/>
    <xf numFmtId="164" fontId="3" fillId="3" borderId="0" xfId="1" applyNumberFormat="1" applyFont="1" applyFill="1" applyBorder="1" applyAlignment="1">
      <alignment horizontal="center"/>
    </xf>
    <xf numFmtId="5" fontId="3" fillId="3" borderId="0" xfId="1" applyNumberFormat="1" applyFont="1" applyFill="1" applyBorder="1" applyAlignment="1">
      <alignment horizontal="center"/>
    </xf>
    <xf numFmtId="164" fontId="3" fillId="3" borderId="0" xfId="1" applyNumberFormat="1" applyFont="1" applyFill="1" applyBorder="1"/>
    <xf numFmtId="5" fontId="3" fillId="3" borderId="0" xfId="1" applyNumberFormat="1" applyFont="1" applyFill="1" applyBorder="1"/>
    <xf numFmtId="164" fontId="3" fillId="3" borderId="0" xfId="1" applyNumberFormat="1" applyFont="1" applyFill="1" applyBorder="1" applyAlignment="1"/>
    <xf numFmtId="37" fontId="3" fillId="3" borderId="0" xfId="0" applyNumberFormat="1" applyFont="1" applyFill="1" applyBorder="1" applyAlignment="1"/>
    <xf numFmtId="49" fontId="3" fillId="3" borderId="0" xfId="0" applyNumberFormat="1" applyFont="1" applyFill="1" applyBorder="1"/>
    <xf numFmtId="0" fontId="3" fillId="3" borderId="0" xfId="0" applyFont="1" applyFill="1" applyBorder="1"/>
    <xf numFmtId="0" fontId="11" fillId="0" borderId="3" xfId="0" applyFont="1" applyFill="1" applyBorder="1" applyAlignment="1">
      <alignment horizontal="center"/>
    </xf>
  </cellXfs>
  <cellStyles count="22">
    <cellStyle name="Currency" xfId="1" builtinId="4"/>
    <cellStyle name="Currency 3" xfId="2"/>
    <cellStyle name="Normal" xfId="0" builtinId="0"/>
    <cellStyle name="Normal 10" xfId="7"/>
    <cellStyle name="Normal 11" xfId="6"/>
    <cellStyle name="Normal 12" xfId="3"/>
    <cellStyle name="Normal 13" xfId="11"/>
    <cellStyle name="Normal 14" xfId="12"/>
    <cellStyle name="Normal 15" xfId="16"/>
    <cellStyle name="Normal 16" xfId="13"/>
    <cellStyle name="Normal 17" xfId="5"/>
    <cellStyle name="Normal 18" xfId="17"/>
    <cellStyle name="Normal 19" xfId="14"/>
    <cellStyle name="Normal 2" xfId="21"/>
    <cellStyle name="Normal 20" xfId="10"/>
    <cellStyle name="Normal 21" xfId="18"/>
    <cellStyle name="Normal 22" xfId="19"/>
    <cellStyle name="Normal 23" xfId="20"/>
    <cellStyle name="Normal 24" xfId="15"/>
    <cellStyle name="Normal 6" xfId="9"/>
    <cellStyle name="Normal 7" xfId="4"/>
    <cellStyle name="Normal 8" xfId="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9"/>
  <sheetViews>
    <sheetView tabSelected="1" topLeftCell="A22" workbookViewId="0">
      <selection activeCell="B34" sqref="B34"/>
    </sheetView>
  </sheetViews>
  <sheetFormatPr defaultRowHeight="12.75" x14ac:dyDescent="0.2"/>
  <cols>
    <col min="1" max="1" width="11.85546875" style="18" customWidth="1"/>
    <col min="2" max="2" width="6.7109375" style="18" customWidth="1"/>
    <col min="3" max="3" width="11.28515625" style="18" customWidth="1"/>
    <col min="4" max="4" width="28.140625" style="18" customWidth="1"/>
    <col min="5" max="5" width="1.7109375" style="18" customWidth="1"/>
    <col min="6" max="6" width="7" style="42" customWidth="1"/>
    <col min="7" max="7" width="10.140625" style="36" bestFit="1" customWidth="1"/>
    <col min="8" max="8" width="1.42578125" style="34" customWidth="1"/>
    <col min="9" max="9" width="10.85546875" style="26" bestFit="1" customWidth="1"/>
    <col min="10" max="10" width="1.42578125" style="32" customWidth="1"/>
    <col min="11" max="11" width="10.7109375" style="35" bestFit="1" customWidth="1"/>
    <col min="12" max="12" width="1.42578125" style="32" customWidth="1"/>
    <col min="13" max="13" width="10.85546875" style="37" bestFit="1" customWidth="1"/>
    <col min="14" max="14" width="1.85546875" style="38" customWidth="1"/>
    <col min="15" max="15" width="11.85546875" style="37" customWidth="1"/>
    <col min="16" max="16" width="1.85546875" style="38" customWidth="1"/>
    <col min="17" max="17" width="50.85546875" style="48" customWidth="1"/>
    <col min="18" max="18" width="2.140625" style="17" customWidth="1"/>
    <col min="19" max="19" width="9.140625" style="17"/>
    <col min="20" max="20" width="2.28515625" style="17" customWidth="1"/>
    <col min="21" max="16384" width="9.140625" style="17"/>
  </cols>
  <sheetData>
    <row r="1" spans="1:41" s="2" customFormat="1" ht="15" x14ac:dyDescent="0.25">
      <c r="A1" s="1"/>
      <c r="B1" s="1"/>
      <c r="C1" s="1"/>
      <c r="D1" s="1"/>
      <c r="E1" s="1"/>
      <c r="F1" s="40"/>
      <c r="G1" s="22"/>
      <c r="H1" s="3"/>
      <c r="I1" s="27"/>
      <c r="J1" s="3" t="s">
        <v>0</v>
      </c>
      <c r="K1" s="29"/>
      <c r="L1" s="4"/>
      <c r="M1" s="5"/>
      <c r="N1" s="6"/>
      <c r="O1" s="5"/>
      <c r="P1" s="6"/>
      <c r="Q1" s="45"/>
    </row>
    <row r="2" spans="1:41" s="2" customFormat="1" ht="15" x14ac:dyDescent="0.25">
      <c r="A2" s="1"/>
      <c r="B2" s="1"/>
      <c r="C2" s="1"/>
      <c r="D2" s="1"/>
      <c r="E2" s="1"/>
      <c r="F2" s="40"/>
      <c r="G2" s="22"/>
      <c r="H2" s="3"/>
      <c r="I2" s="27"/>
      <c r="J2" s="3" t="s">
        <v>19</v>
      </c>
      <c r="K2" s="29"/>
      <c r="L2" s="4"/>
      <c r="M2" s="5"/>
      <c r="N2" s="6"/>
      <c r="O2" s="5"/>
      <c r="P2" s="6"/>
      <c r="Q2" s="45"/>
    </row>
    <row r="3" spans="1:41" s="2" customFormat="1" ht="15" x14ac:dyDescent="0.25">
      <c r="A3" s="1"/>
      <c r="B3" s="1"/>
      <c r="C3" s="1"/>
      <c r="D3" s="1"/>
      <c r="E3" s="1"/>
      <c r="F3" s="40"/>
      <c r="G3" s="22"/>
      <c r="H3" s="3"/>
      <c r="I3" s="27"/>
      <c r="J3" s="4"/>
      <c r="K3" s="29"/>
      <c r="L3" s="4"/>
      <c r="M3" s="5"/>
      <c r="N3" s="6"/>
      <c r="O3" s="5"/>
      <c r="P3" s="6"/>
      <c r="Q3" s="45"/>
    </row>
    <row r="4" spans="1:41" s="8" customFormat="1" ht="18" x14ac:dyDescent="0.25">
      <c r="A4" s="7"/>
      <c r="B4" s="7"/>
      <c r="C4" s="7"/>
      <c r="D4" s="93" t="s">
        <v>34</v>
      </c>
      <c r="E4" s="7"/>
      <c r="F4" s="41"/>
      <c r="G4" s="23"/>
      <c r="H4" s="9"/>
      <c r="I4" s="24"/>
      <c r="J4" s="19" t="s">
        <v>3</v>
      </c>
      <c r="K4" s="30"/>
      <c r="L4" s="10"/>
      <c r="M4" s="11"/>
      <c r="N4" s="12"/>
      <c r="O4" s="11"/>
      <c r="P4" s="12"/>
      <c r="Q4" s="46"/>
    </row>
    <row r="6" spans="1:41" s="16" customFormat="1" ht="26.25" thickBot="1" x14ac:dyDescent="0.25">
      <c r="A6" s="50" t="s">
        <v>20</v>
      </c>
      <c r="B6" s="31" t="s">
        <v>18</v>
      </c>
      <c r="C6" s="13" t="s">
        <v>11</v>
      </c>
      <c r="D6" s="13" t="s">
        <v>8</v>
      </c>
      <c r="E6" s="13"/>
      <c r="F6" s="43" t="s">
        <v>12</v>
      </c>
      <c r="G6" s="28" t="s">
        <v>13</v>
      </c>
      <c r="H6" s="14"/>
      <c r="I6" s="28" t="s">
        <v>1</v>
      </c>
      <c r="J6" s="14"/>
      <c r="K6" s="28" t="s">
        <v>7</v>
      </c>
      <c r="L6" s="14"/>
      <c r="M6" s="14" t="s">
        <v>2</v>
      </c>
      <c r="N6" s="15"/>
      <c r="O6" s="14" t="s">
        <v>9</v>
      </c>
      <c r="P6" s="15"/>
      <c r="Q6" s="47" t="s">
        <v>10</v>
      </c>
    </row>
    <row r="7" spans="1:41" s="59" customFormat="1" ht="57.75" customHeight="1" x14ac:dyDescent="0.25">
      <c r="A7" s="56" t="s">
        <v>25</v>
      </c>
      <c r="B7" s="56">
        <v>1</v>
      </c>
      <c r="C7" s="57" t="s">
        <v>32</v>
      </c>
      <c r="D7" s="58" t="s">
        <v>39</v>
      </c>
      <c r="E7" s="55"/>
      <c r="F7" s="75">
        <v>2</v>
      </c>
      <c r="G7" s="76">
        <v>900</v>
      </c>
      <c r="H7" s="77">
        <v>1800</v>
      </c>
      <c r="I7" s="76">
        <f>F7*G7</f>
        <v>1800</v>
      </c>
      <c r="J7" s="76"/>
      <c r="K7" s="76"/>
      <c r="L7" s="77">
        <f>H7+J7</f>
        <v>1800</v>
      </c>
      <c r="M7" s="76">
        <f>I7+K7</f>
        <v>1800</v>
      </c>
      <c r="N7" s="78"/>
      <c r="O7" s="79">
        <f>M7</f>
        <v>1800</v>
      </c>
      <c r="Q7" s="60" t="s">
        <v>85</v>
      </c>
      <c r="R7" s="61"/>
    </row>
    <row r="8" spans="1:41" s="59" customFormat="1" ht="42.75" customHeight="1" x14ac:dyDescent="0.25">
      <c r="A8" s="56" t="s">
        <v>23</v>
      </c>
      <c r="B8" s="56">
        <v>2</v>
      </c>
      <c r="C8" s="62" t="s">
        <v>40</v>
      </c>
      <c r="D8" s="63" t="s">
        <v>63</v>
      </c>
      <c r="E8" s="62"/>
      <c r="F8" s="75">
        <v>1</v>
      </c>
      <c r="G8" s="77">
        <v>22000</v>
      </c>
      <c r="H8" s="77"/>
      <c r="I8" s="77">
        <v>22000</v>
      </c>
      <c r="J8" s="77"/>
      <c r="K8" s="77"/>
      <c r="L8" s="77"/>
      <c r="M8" s="77">
        <v>22000</v>
      </c>
      <c r="N8" s="78"/>
      <c r="O8" s="77">
        <f>O7+M8</f>
        <v>23800</v>
      </c>
      <c r="P8" s="64"/>
      <c r="Q8" s="65" t="s">
        <v>101</v>
      </c>
      <c r="R8" s="61"/>
    </row>
    <row r="9" spans="1:41" s="59" customFormat="1" ht="42.75" customHeight="1" x14ac:dyDescent="0.25">
      <c r="A9" s="56" t="s">
        <v>25</v>
      </c>
      <c r="B9" s="56">
        <v>3</v>
      </c>
      <c r="C9" s="57" t="s">
        <v>32</v>
      </c>
      <c r="D9" s="58" t="s">
        <v>38</v>
      </c>
      <c r="E9" s="55"/>
      <c r="F9" s="75">
        <v>5</v>
      </c>
      <c r="G9" s="76">
        <v>300</v>
      </c>
      <c r="H9" s="77">
        <v>1500</v>
      </c>
      <c r="I9" s="76">
        <f t="shared" ref="I9:I11" si="0">F9*G9</f>
        <v>1500</v>
      </c>
      <c r="J9" s="76"/>
      <c r="K9" s="76"/>
      <c r="L9" s="77">
        <f>H9+J9</f>
        <v>1500</v>
      </c>
      <c r="M9" s="76">
        <f>I9+K9</f>
        <v>1500</v>
      </c>
      <c r="N9" s="78"/>
      <c r="O9" s="77">
        <f t="shared" ref="O9:O34" si="1">O8+M9</f>
        <v>25300</v>
      </c>
      <c r="Q9" s="60" t="s">
        <v>37</v>
      </c>
    </row>
    <row r="10" spans="1:41" s="59" customFormat="1" ht="45" customHeight="1" x14ac:dyDescent="0.25">
      <c r="A10" s="56" t="s">
        <v>25</v>
      </c>
      <c r="B10" s="56">
        <v>4</v>
      </c>
      <c r="C10" s="57" t="s">
        <v>33</v>
      </c>
      <c r="D10" s="58" t="s">
        <v>65</v>
      </c>
      <c r="E10" s="55"/>
      <c r="F10" s="75">
        <v>1</v>
      </c>
      <c r="G10" s="76">
        <v>1000</v>
      </c>
      <c r="H10" s="77">
        <v>1000</v>
      </c>
      <c r="I10" s="76"/>
      <c r="J10" s="76"/>
      <c r="K10" s="76">
        <v>1000</v>
      </c>
      <c r="L10" s="77">
        <f>H10+J10</f>
        <v>1000</v>
      </c>
      <c r="M10" s="76">
        <f>I10+K10</f>
        <v>1000</v>
      </c>
      <c r="N10" s="78"/>
      <c r="O10" s="77">
        <f t="shared" si="1"/>
        <v>26300</v>
      </c>
      <c r="Q10" s="60" t="s">
        <v>91</v>
      </c>
      <c r="S10" s="69"/>
      <c r="T10" s="69"/>
      <c r="U10" s="69"/>
      <c r="V10" s="69"/>
      <c r="W10" s="69"/>
      <c r="X10" s="69"/>
      <c r="Y10" s="69"/>
      <c r="Z10" s="69"/>
      <c r="AA10" s="69"/>
      <c r="AB10" s="69"/>
      <c r="AC10" s="69"/>
      <c r="AD10" s="69"/>
      <c r="AE10" s="69"/>
      <c r="AF10" s="69"/>
      <c r="AG10" s="69"/>
      <c r="AH10" s="69"/>
      <c r="AI10" s="69"/>
      <c r="AJ10" s="69"/>
      <c r="AK10" s="69"/>
      <c r="AL10" s="69"/>
      <c r="AM10" s="69"/>
      <c r="AN10" s="69"/>
      <c r="AO10" s="69"/>
    </row>
    <row r="11" spans="1:41" s="59" customFormat="1" ht="57.75" customHeight="1" x14ac:dyDescent="0.25">
      <c r="A11" s="56" t="s">
        <v>25</v>
      </c>
      <c r="B11" s="56">
        <v>5</v>
      </c>
      <c r="C11" s="57" t="s">
        <v>33</v>
      </c>
      <c r="D11" s="58" t="s">
        <v>41</v>
      </c>
      <c r="E11" s="55"/>
      <c r="F11" s="75">
        <v>2</v>
      </c>
      <c r="G11" s="76">
        <v>60</v>
      </c>
      <c r="H11" s="77" t="e">
        <f>SUM(#REF!*F11)</f>
        <v>#REF!</v>
      </c>
      <c r="I11" s="76">
        <f t="shared" si="0"/>
        <v>120</v>
      </c>
      <c r="J11" s="76"/>
      <c r="K11" s="76"/>
      <c r="L11" s="77" t="e">
        <f>H11+J11</f>
        <v>#REF!</v>
      </c>
      <c r="M11" s="76">
        <f t="shared" ref="M11:M24" si="2">I11+K11</f>
        <v>120</v>
      </c>
      <c r="N11" s="78"/>
      <c r="O11" s="77">
        <f t="shared" si="1"/>
        <v>26420</v>
      </c>
      <c r="Q11" s="60" t="s">
        <v>92</v>
      </c>
    </row>
    <row r="12" spans="1:41" s="59" customFormat="1" ht="60" customHeight="1" x14ac:dyDescent="0.25">
      <c r="A12" s="56" t="s">
        <v>25</v>
      </c>
      <c r="B12" s="66" t="s">
        <v>4</v>
      </c>
      <c r="C12" s="57" t="s">
        <v>33</v>
      </c>
      <c r="D12" s="58" t="s">
        <v>64</v>
      </c>
      <c r="E12" s="55"/>
      <c r="F12" s="75">
        <v>6</v>
      </c>
      <c r="G12" s="76">
        <v>350</v>
      </c>
      <c r="H12" s="77" t="e">
        <f>SUM(#REF!*F12)</f>
        <v>#REF!</v>
      </c>
      <c r="I12" s="76"/>
      <c r="J12" s="76"/>
      <c r="K12" s="76">
        <f>F12*G12</f>
        <v>2100</v>
      </c>
      <c r="L12" s="77" t="e">
        <f t="shared" ref="L12" si="3">H12+J12</f>
        <v>#REF!</v>
      </c>
      <c r="M12" s="76">
        <f>I12+K12</f>
        <v>2100</v>
      </c>
      <c r="N12" s="78"/>
      <c r="O12" s="77">
        <f t="shared" si="1"/>
        <v>28520</v>
      </c>
      <c r="Q12" s="60" t="s">
        <v>42</v>
      </c>
      <c r="S12" s="52"/>
    </row>
    <row r="13" spans="1:41" s="59" customFormat="1" ht="55.5" customHeight="1" x14ac:dyDescent="0.25">
      <c r="A13" s="56" t="s">
        <v>100</v>
      </c>
      <c r="B13" s="66" t="s">
        <v>102</v>
      </c>
      <c r="C13" s="62" t="s">
        <v>24</v>
      </c>
      <c r="D13" s="70" t="s">
        <v>98</v>
      </c>
      <c r="E13" s="62"/>
      <c r="F13" s="75">
        <v>1</v>
      </c>
      <c r="G13" s="76">
        <v>12310</v>
      </c>
      <c r="H13" s="77"/>
      <c r="I13" s="76">
        <f>F13*G13</f>
        <v>12310</v>
      </c>
      <c r="J13" s="76"/>
      <c r="K13" s="76"/>
      <c r="L13" s="77"/>
      <c r="M13" s="76">
        <f>I13+K13</f>
        <v>12310</v>
      </c>
      <c r="N13" s="78"/>
      <c r="O13" s="77">
        <f t="shared" si="1"/>
        <v>40830</v>
      </c>
      <c r="P13" s="64"/>
      <c r="Q13" s="68" t="s">
        <v>77</v>
      </c>
    </row>
    <row r="14" spans="1:41" s="59" customFormat="1" ht="45.75" customHeight="1" x14ac:dyDescent="0.25">
      <c r="A14" s="56" t="s">
        <v>23</v>
      </c>
      <c r="B14" s="66" t="s">
        <v>5</v>
      </c>
      <c r="C14" s="62" t="s">
        <v>26</v>
      </c>
      <c r="D14" s="67" t="s">
        <v>57</v>
      </c>
      <c r="E14" s="55"/>
      <c r="F14" s="75">
        <v>1</v>
      </c>
      <c r="G14" s="76">
        <v>18000</v>
      </c>
      <c r="H14" s="77"/>
      <c r="I14" s="76">
        <f>F14*G14</f>
        <v>18000</v>
      </c>
      <c r="J14" s="76"/>
      <c r="K14" s="76"/>
      <c r="L14" s="77"/>
      <c r="M14" s="76">
        <f>I14+K14</f>
        <v>18000</v>
      </c>
      <c r="N14" s="78"/>
      <c r="O14" s="77">
        <f t="shared" si="1"/>
        <v>58830</v>
      </c>
      <c r="P14" s="64"/>
      <c r="Q14" s="68" t="s">
        <v>79</v>
      </c>
    </row>
    <row r="15" spans="1:41" s="59" customFormat="1" ht="41.25" customHeight="1" x14ac:dyDescent="0.25">
      <c r="A15" s="56" t="s">
        <v>25</v>
      </c>
      <c r="B15" s="56">
        <v>9</v>
      </c>
      <c r="C15" s="57" t="s">
        <v>32</v>
      </c>
      <c r="D15" s="55" t="s">
        <v>86</v>
      </c>
      <c r="E15" s="55"/>
      <c r="F15" s="75">
        <v>4</v>
      </c>
      <c r="G15" s="76">
        <v>50</v>
      </c>
      <c r="H15" s="77">
        <v>200</v>
      </c>
      <c r="I15" s="76">
        <v>200</v>
      </c>
      <c r="J15" s="76"/>
      <c r="K15" s="76"/>
      <c r="L15" s="77">
        <v>200</v>
      </c>
      <c r="M15" s="76">
        <v>200</v>
      </c>
      <c r="N15" s="78"/>
      <c r="O15" s="77">
        <f t="shared" si="1"/>
        <v>59030</v>
      </c>
      <c r="Q15" s="60" t="s">
        <v>89</v>
      </c>
    </row>
    <row r="16" spans="1:41" s="59" customFormat="1" x14ac:dyDescent="0.25">
      <c r="A16" s="56" t="s">
        <v>25</v>
      </c>
      <c r="B16" s="56">
        <v>10</v>
      </c>
      <c r="C16" s="57" t="s">
        <v>32</v>
      </c>
      <c r="D16" s="55" t="s">
        <v>87</v>
      </c>
      <c r="E16" s="55"/>
      <c r="F16" s="75">
        <v>5</v>
      </c>
      <c r="G16" s="76">
        <v>100</v>
      </c>
      <c r="H16" s="77" t="e">
        <v>#REF!</v>
      </c>
      <c r="I16" s="76">
        <v>500</v>
      </c>
      <c r="J16" s="76"/>
      <c r="K16" s="76"/>
      <c r="L16" s="77" t="e">
        <v>#REF!</v>
      </c>
      <c r="M16" s="76">
        <v>500</v>
      </c>
      <c r="N16" s="78"/>
      <c r="O16" s="77">
        <f t="shared" si="1"/>
        <v>59530</v>
      </c>
      <c r="Q16" s="60" t="s">
        <v>90</v>
      </c>
    </row>
    <row r="17" spans="1:23" s="59" customFormat="1" ht="58.5" customHeight="1" x14ac:dyDescent="0.25">
      <c r="A17" s="56" t="s">
        <v>25</v>
      </c>
      <c r="B17" s="66" t="s">
        <v>60</v>
      </c>
      <c r="C17" s="55" t="s">
        <v>44</v>
      </c>
      <c r="D17" s="58" t="s">
        <v>47</v>
      </c>
      <c r="E17" s="55"/>
      <c r="F17" s="75">
        <v>1</v>
      </c>
      <c r="G17" s="78">
        <v>2100</v>
      </c>
      <c r="H17" s="77">
        <v>2100</v>
      </c>
      <c r="I17" s="76">
        <f>F17*G17</f>
        <v>2100</v>
      </c>
      <c r="J17" s="77">
        <v>2100</v>
      </c>
      <c r="K17" s="77"/>
      <c r="L17" s="77"/>
      <c r="M17" s="77">
        <f>I17+K17</f>
        <v>2100</v>
      </c>
      <c r="N17" s="77"/>
      <c r="O17" s="77">
        <f t="shared" si="1"/>
        <v>61630</v>
      </c>
      <c r="P17" s="71"/>
      <c r="Q17" s="72" t="s">
        <v>93</v>
      </c>
    </row>
    <row r="18" spans="1:23" s="59" customFormat="1" ht="38.25" customHeight="1" x14ac:dyDescent="0.25">
      <c r="A18" s="56" t="s">
        <v>23</v>
      </c>
      <c r="B18" s="66" t="s">
        <v>61</v>
      </c>
      <c r="C18" s="55" t="s">
        <v>44</v>
      </c>
      <c r="D18" s="58" t="s">
        <v>99</v>
      </c>
      <c r="E18" s="55"/>
      <c r="F18" s="75">
        <v>5</v>
      </c>
      <c r="G18" s="78">
        <v>3400</v>
      </c>
      <c r="H18" s="77">
        <v>3400</v>
      </c>
      <c r="I18" s="78">
        <f>F18*G18</f>
        <v>17000</v>
      </c>
      <c r="J18" s="77"/>
      <c r="K18" s="76"/>
      <c r="L18" s="77">
        <v>17000</v>
      </c>
      <c r="M18" s="77">
        <f>I18+K18</f>
        <v>17000</v>
      </c>
      <c r="N18" s="77"/>
      <c r="O18" s="77">
        <f t="shared" si="1"/>
        <v>78630</v>
      </c>
      <c r="P18" s="71"/>
      <c r="Q18" s="72" t="s">
        <v>94</v>
      </c>
    </row>
    <row r="19" spans="1:23" s="59" customFormat="1" ht="48" customHeight="1" x14ac:dyDescent="0.25">
      <c r="A19" s="56" t="s">
        <v>23</v>
      </c>
      <c r="B19" s="66" t="s">
        <v>6</v>
      </c>
      <c r="C19" s="55" t="s">
        <v>44</v>
      </c>
      <c r="D19" s="55" t="s">
        <v>46</v>
      </c>
      <c r="E19" s="55"/>
      <c r="F19" s="75">
        <v>1</v>
      </c>
      <c r="G19" s="78">
        <v>25000</v>
      </c>
      <c r="H19" s="77">
        <v>25000</v>
      </c>
      <c r="I19" s="78">
        <v>25000</v>
      </c>
      <c r="J19" s="77"/>
      <c r="K19" s="76"/>
      <c r="L19" s="77">
        <v>25000</v>
      </c>
      <c r="M19" s="77">
        <f t="shared" si="2"/>
        <v>25000</v>
      </c>
      <c r="N19" s="77"/>
      <c r="O19" s="77">
        <f t="shared" si="1"/>
        <v>103630</v>
      </c>
      <c r="P19" s="71"/>
      <c r="Q19" s="64" t="s">
        <v>95</v>
      </c>
    </row>
    <row r="20" spans="1:23" s="59" customFormat="1" ht="28.5" customHeight="1" x14ac:dyDescent="0.25">
      <c r="A20" s="56" t="s">
        <v>23</v>
      </c>
      <c r="B20" s="66" t="s">
        <v>62</v>
      </c>
      <c r="C20" s="55" t="s">
        <v>44</v>
      </c>
      <c r="D20" s="58" t="s">
        <v>52</v>
      </c>
      <c r="E20" s="55"/>
      <c r="F20" s="80">
        <v>1</v>
      </c>
      <c r="G20" s="77">
        <v>5000</v>
      </c>
      <c r="H20" s="77">
        <v>5000</v>
      </c>
      <c r="I20" s="78">
        <f>F20*G20</f>
        <v>5000</v>
      </c>
      <c r="J20" s="77"/>
      <c r="K20" s="77"/>
      <c r="L20" s="77">
        <v>5000</v>
      </c>
      <c r="M20" s="77">
        <f>I20+K20</f>
        <v>5000</v>
      </c>
      <c r="N20" s="77"/>
      <c r="O20" s="77">
        <f t="shared" si="1"/>
        <v>108630</v>
      </c>
      <c r="P20" s="71"/>
      <c r="Q20" s="64" t="s">
        <v>95</v>
      </c>
      <c r="R20" s="68"/>
    </row>
    <row r="21" spans="1:23" s="59" customFormat="1" ht="29.25" customHeight="1" x14ac:dyDescent="0.25">
      <c r="A21" s="56" t="s">
        <v>25</v>
      </c>
      <c r="B21" s="66" t="s">
        <v>66</v>
      </c>
      <c r="C21" s="55" t="s">
        <v>44</v>
      </c>
      <c r="D21" s="55" t="s">
        <v>45</v>
      </c>
      <c r="E21" s="55"/>
      <c r="F21" s="75">
        <v>2</v>
      </c>
      <c r="G21" s="78">
        <v>300</v>
      </c>
      <c r="H21" s="77">
        <v>300</v>
      </c>
      <c r="I21" s="77">
        <f t="shared" ref="I21:I26" si="4">F21*G21</f>
        <v>600</v>
      </c>
      <c r="J21" s="77">
        <v>600</v>
      </c>
      <c r="K21" s="77"/>
      <c r="L21" s="77"/>
      <c r="M21" s="77">
        <f>I21+K21</f>
        <v>600</v>
      </c>
      <c r="N21" s="77"/>
      <c r="O21" s="77">
        <f t="shared" si="1"/>
        <v>109230</v>
      </c>
      <c r="P21" s="71"/>
      <c r="Q21" s="65" t="s">
        <v>55</v>
      </c>
      <c r="R21" s="68"/>
    </row>
    <row r="22" spans="1:23" s="59" customFormat="1" ht="32.25" customHeight="1" x14ac:dyDescent="0.25">
      <c r="A22" s="56" t="s">
        <v>23</v>
      </c>
      <c r="B22" s="66" t="s">
        <v>67</v>
      </c>
      <c r="C22" s="55" t="s">
        <v>44</v>
      </c>
      <c r="D22" s="58" t="s">
        <v>50</v>
      </c>
      <c r="E22" s="55"/>
      <c r="F22" s="80">
        <v>1</v>
      </c>
      <c r="G22" s="77">
        <v>2500</v>
      </c>
      <c r="H22" s="77">
        <v>2500</v>
      </c>
      <c r="I22" s="78">
        <f>F22*G22</f>
        <v>2500</v>
      </c>
      <c r="J22" s="77"/>
      <c r="K22" s="77"/>
      <c r="L22" s="77">
        <v>2500</v>
      </c>
      <c r="M22" s="77">
        <f>I22+K22</f>
        <v>2500</v>
      </c>
      <c r="N22" s="77"/>
      <c r="O22" s="77">
        <f t="shared" si="1"/>
        <v>111730</v>
      </c>
      <c r="P22" s="71"/>
      <c r="Q22" s="60" t="s">
        <v>51</v>
      </c>
      <c r="R22" s="68"/>
    </row>
    <row r="23" spans="1:23" s="59" customFormat="1" ht="30.75" customHeight="1" x14ac:dyDescent="0.25">
      <c r="A23" s="56" t="s">
        <v>25</v>
      </c>
      <c r="B23" s="66" t="s">
        <v>68</v>
      </c>
      <c r="C23" s="55" t="s">
        <v>44</v>
      </c>
      <c r="D23" s="58" t="s">
        <v>48</v>
      </c>
      <c r="E23" s="55"/>
      <c r="F23" s="80">
        <v>4</v>
      </c>
      <c r="G23" s="77">
        <v>600</v>
      </c>
      <c r="H23" s="77">
        <v>600</v>
      </c>
      <c r="I23" s="78">
        <f t="shared" si="4"/>
        <v>2400</v>
      </c>
      <c r="J23" s="77"/>
      <c r="K23" s="77"/>
      <c r="L23" s="77">
        <v>2400</v>
      </c>
      <c r="M23" s="77">
        <f t="shared" si="2"/>
        <v>2400</v>
      </c>
      <c r="N23" s="77"/>
      <c r="O23" s="77">
        <f t="shared" si="1"/>
        <v>114130</v>
      </c>
      <c r="P23" s="71"/>
      <c r="Q23" s="64" t="s">
        <v>97</v>
      </c>
      <c r="R23" s="68"/>
      <c r="S23" s="69"/>
      <c r="T23" s="69"/>
      <c r="U23" s="69"/>
      <c r="V23" s="69"/>
      <c r="W23" s="69"/>
    </row>
    <row r="24" spans="1:23" s="59" customFormat="1" ht="46.5" customHeight="1" x14ac:dyDescent="0.25">
      <c r="A24" s="56" t="s">
        <v>25</v>
      </c>
      <c r="B24" s="66" t="s">
        <v>69</v>
      </c>
      <c r="C24" s="55" t="s">
        <v>44</v>
      </c>
      <c r="D24" s="58" t="s">
        <v>49</v>
      </c>
      <c r="E24" s="55"/>
      <c r="F24" s="80">
        <v>2</v>
      </c>
      <c r="G24" s="77">
        <v>400</v>
      </c>
      <c r="H24" s="77">
        <v>400</v>
      </c>
      <c r="I24" s="78">
        <f t="shared" si="4"/>
        <v>800</v>
      </c>
      <c r="J24" s="77"/>
      <c r="K24" s="77"/>
      <c r="L24" s="77">
        <v>800</v>
      </c>
      <c r="M24" s="77">
        <f t="shared" si="2"/>
        <v>800</v>
      </c>
      <c r="N24" s="77"/>
      <c r="O24" s="77">
        <f t="shared" si="1"/>
        <v>114930</v>
      </c>
      <c r="P24" s="71"/>
      <c r="Q24" s="64" t="s">
        <v>96</v>
      </c>
      <c r="R24" s="69"/>
      <c r="S24" s="69"/>
      <c r="T24" s="69"/>
      <c r="U24" s="69"/>
      <c r="W24" s="69"/>
    </row>
    <row r="25" spans="1:23" s="59" customFormat="1" ht="30.75" customHeight="1" x14ac:dyDescent="0.25">
      <c r="A25" s="56" t="s">
        <v>23</v>
      </c>
      <c r="B25" s="66" t="s">
        <v>70</v>
      </c>
      <c r="C25" s="55" t="s">
        <v>44</v>
      </c>
      <c r="D25" s="55" t="s">
        <v>53</v>
      </c>
      <c r="E25" s="55"/>
      <c r="F25" s="80">
        <v>10</v>
      </c>
      <c r="G25" s="77">
        <v>8500</v>
      </c>
      <c r="H25" s="77">
        <v>8500</v>
      </c>
      <c r="I25" s="78">
        <f>F25*G25</f>
        <v>85000</v>
      </c>
      <c r="J25" s="77"/>
      <c r="K25" s="77"/>
      <c r="L25" s="77">
        <v>85000</v>
      </c>
      <c r="M25" s="77">
        <f>I25+K25</f>
        <v>85000</v>
      </c>
      <c r="N25" s="77"/>
      <c r="O25" s="77">
        <f t="shared" si="1"/>
        <v>199930</v>
      </c>
      <c r="P25" s="71"/>
      <c r="Q25" s="60" t="s">
        <v>54</v>
      </c>
      <c r="R25" s="69"/>
      <c r="S25" s="69"/>
      <c r="T25" s="69"/>
      <c r="U25" s="69"/>
      <c r="W25" s="69"/>
    </row>
    <row r="26" spans="1:23" s="59" customFormat="1" ht="33.75" customHeight="1" x14ac:dyDescent="0.25">
      <c r="A26" s="56" t="s">
        <v>25</v>
      </c>
      <c r="B26" s="66" t="s">
        <v>71</v>
      </c>
      <c r="C26" s="62" t="s">
        <v>24</v>
      </c>
      <c r="D26" s="73" t="s">
        <v>56</v>
      </c>
      <c r="E26" s="55"/>
      <c r="F26" s="75">
        <v>1</v>
      </c>
      <c r="G26" s="76">
        <v>1500</v>
      </c>
      <c r="H26" s="77"/>
      <c r="I26" s="76">
        <f t="shared" si="4"/>
        <v>1500</v>
      </c>
      <c r="J26" s="76"/>
      <c r="K26" s="76"/>
      <c r="L26" s="77"/>
      <c r="M26" s="76">
        <f>I26+K26</f>
        <v>1500</v>
      </c>
      <c r="N26" s="78"/>
      <c r="O26" s="77">
        <f t="shared" si="1"/>
        <v>201430</v>
      </c>
      <c r="P26" s="64"/>
      <c r="Q26" s="68" t="s">
        <v>78</v>
      </c>
      <c r="R26" s="69"/>
      <c r="S26" s="69"/>
      <c r="T26" s="69"/>
      <c r="U26" s="69"/>
      <c r="V26" s="69"/>
    </row>
    <row r="27" spans="1:23" s="59" customFormat="1" ht="29.25" customHeight="1" x14ac:dyDescent="0.25">
      <c r="A27" s="56" t="s">
        <v>25</v>
      </c>
      <c r="B27" s="66" t="s">
        <v>72</v>
      </c>
      <c r="C27" s="62" t="s">
        <v>26</v>
      </c>
      <c r="D27" s="73" t="s">
        <v>58</v>
      </c>
      <c r="E27" s="55"/>
      <c r="F27" s="75">
        <v>4</v>
      </c>
      <c r="G27" s="76">
        <v>999.99</v>
      </c>
      <c r="H27" s="77"/>
      <c r="I27" s="76">
        <f t="shared" ref="I27" si="5">F27*G27</f>
        <v>3999.96</v>
      </c>
      <c r="J27" s="76"/>
      <c r="K27" s="76"/>
      <c r="L27" s="77"/>
      <c r="M27" s="76">
        <f t="shared" ref="M27" si="6">I27+K27</f>
        <v>3999.96</v>
      </c>
      <c r="N27" s="78"/>
      <c r="O27" s="77">
        <f t="shared" si="1"/>
        <v>205429.96</v>
      </c>
      <c r="P27" s="64"/>
      <c r="Q27" s="68" t="s">
        <v>59</v>
      </c>
      <c r="R27" s="69"/>
      <c r="S27" s="69"/>
      <c r="T27" s="69"/>
      <c r="U27" s="69"/>
      <c r="V27" s="69"/>
    </row>
    <row r="28" spans="1:23" s="59" customFormat="1" ht="26.25" customHeight="1" x14ac:dyDescent="0.25">
      <c r="A28" s="56" t="s">
        <v>25</v>
      </c>
      <c r="B28" s="66" t="s">
        <v>73</v>
      </c>
      <c r="C28" s="62" t="s">
        <v>26</v>
      </c>
      <c r="D28" s="67" t="s">
        <v>43</v>
      </c>
      <c r="E28" s="55"/>
      <c r="F28" s="75">
        <v>4</v>
      </c>
      <c r="G28" s="76">
        <v>1195</v>
      </c>
      <c r="H28" s="77"/>
      <c r="I28" s="76">
        <v>4780</v>
      </c>
      <c r="J28" s="76"/>
      <c r="K28" s="76"/>
      <c r="L28" s="77"/>
      <c r="M28" s="76">
        <f t="shared" ref="M28:M34" si="7">I28+K28</f>
        <v>4780</v>
      </c>
      <c r="N28" s="78"/>
      <c r="O28" s="77">
        <f t="shared" si="1"/>
        <v>210209.96</v>
      </c>
      <c r="P28" s="64"/>
      <c r="Q28" s="74" t="s">
        <v>80</v>
      </c>
      <c r="R28" s="69"/>
      <c r="S28" s="69"/>
      <c r="T28" s="69"/>
      <c r="U28" s="69"/>
      <c r="V28" s="69"/>
    </row>
    <row r="29" spans="1:23" s="59" customFormat="1" ht="29.25" customHeight="1" x14ac:dyDescent="0.25">
      <c r="A29" s="56" t="s">
        <v>25</v>
      </c>
      <c r="B29" s="66" t="s">
        <v>74</v>
      </c>
      <c r="C29" s="62" t="s">
        <v>26</v>
      </c>
      <c r="D29" s="67" t="s">
        <v>27</v>
      </c>
      <c r="E29" s="55"/>
      <c r="F29" s="75">
        <v>2</v>
      </c>
      <c r="G29" s="76">
        <v>290</v>
      </c>
      <c r="H29" s="77"/>
      <c r="I29" s="79">
        <f t="shared" ref="I29:I34" si="8">F29*G29</f>
        <v>580</v>
      </c>
      <c r="J29" s="79"/>
      <c r="K29" s="76"/>
      <c r="L29" s="77"/>
      <c r="M29" s="76">
        <f t="shared" si="7"/>
        <v>580</v>
      </c>
      <c r="N29" s="78"/>
      <c r="O29" s="77">
        <f t="shared" si="1"/>
        <v>210789.96</v>
      </c>
      <c r="P29" s="64"/>
      <c r="Q29" s="68" t="s">
        <v>81</v>
      </c>
    </row>
    <row r="30" spans="1:23" s="59" customFormat="1" ht="40.5" customHeight="1" x14ac:dyDescent="0.25">
      <c r="A30" s="56" t="s">
        <v>25</v>
      </c>
      <c r="B30" s="66" t="s">
        <v>75</v>
      </c>
      <c r="C30" s="62" t="s">
        <v>26</v>
      </c>
      <c r="D30" s="73" t="s">
        <v>31</v>
      </c>
      <c r="E30" s="55"/>
      <c r="F30" s="75">
        <v>6</v>
      </c>
      <c r="G30" s="76">
        <v>190</v>
      </c>
      <c r="H30" s="77"/>
      <c r="I30" s="76">
        <f>F30*G30</f>
        <v>1140</v>
      </c>
      <c r="J30" s="76"/>
      <c r="K30" s="76"/>
      <c r="L30" s="77"/>
      <c r="M30" s="76">
        <f>I30+K30</f>
        <v>1140</v>
      </c>
      <c r="N30" s="78"/>
      <c r="O30" s="77">
        <f t="shared" si="1"/>
        <v>211929.96</v>
      </c>
      <c r="P30" s="64"/>
      <c r="Q30" s="68" t="s">
        <v>88</v>
      </c>
    </row>
    <row r="31" spans="1:23" s="59" customFormat="1" ht="38.25" customHeight="1" x14ac:dyDescent="0.25">
      <c r="A31" s="56" t="s">
        <v>25</v>
      </c>
      <c r="B31" s="66" t="s">
        <v>76</v>
      </c>
      <c r="C31" s="62" t="s">
        <v>26</v>
      </c>
      <c r="D31" s="73" t="s">
        <v>28</v>
      </c>
      <c r="E31" s="55"/>
      <c r="F31" s="75">
        <v>2</v>
      </c>
      <c r="G31" s="76">
        <v>449</v>
      </c>
      <c r="H31" s="77"/>
      <c r="I31" s="76">
        <f t="shared" si="8"/>
        <v>898</v>
      </c>
      <c r="J31" s="76"/>
      <c r="K31" s="76"/>
      <c r="L31" s="77"/>
      <c r="M31" s="76">
        <f t="shared" si="7"/>
        <v>898</v>
      </c>
      <c r="N31" s="78"/>
      <c r="O31" s="77">
        <f t="shared" si="1"/>
        <v>212827.96</v>
      </c>
      <c r="P31" s="64"/>
      <c r="Q31" s="68" t="s">
        <v>82</v>
      </c>
    </row>
    <row r="32" spans="1:23" s="59" customFormat="1" ht="35.25" customHeight="1" x14ac:dyDescent="0.25">
      <c r="A32" s="56" t="s">
        <v>25</v>
      </c>
      <c r="B32" s="66" t="s">
        <v>103</v>
      </c>
      <c r="C32" s="62" t="s">
        <v>26</v>
      </c>
      <c r="D32" s="73" t="s">
        <v>29</v>
      </c>
      <c r="E32" s="55"/>
      <c r="F32" s="75">
        <v>4</v>
      </c>
      <c r="G32" s="76">
        <v>85</v>
      </c>
      <c r="H32" s="77"/>
      <c r="I32" s="76">
        <f t="shared" si="8"/>
        <v>340</v>
      </c>
      <c r="J32" s="76"/>
      <c r="K32" s="76"/>
      <c r="L32" s="77"/>
      <c r="M32" s="76">
        <f t="shared" si="7"/>
        <v>340</v>
      </c>
      <c r="N32" s="78"/>
      <c r="O32" s="77">
        <f t="shared" si="1"/>
        <v>213167.96</v>
      </c>
      <c r="P32" s="64"/>
      <c r="Q32" s="68" t="s">
        <v>83</v>
      </c>
    </row>
    <row r="33" spans="1:20" s="59" customFormat="1" ht="21.75" customHeight="1" x14ac:dyDescent="0.25">
      <c r="A33" s="56" t="s">
        <v>25</v>
      </c>
      <c r="B33" s="66" t="s">
        <v>104</v>
      </c>
      <c r="C33" s="62" t="s">
        <v>26</v>
      </c>
      <c r="D33" s="67" t="s">
        <v>30</v>
      </c>
      <c r="E33" s="55"/>
      <c r="F33" s="75">
        <v>40</v>
      </c>
      <c r="G33" s="76">
        <v>39.99</v>
      </c>
      <c r="H33" s="77"/>
      <c r="I33" s="76">
        <f t="shared" si="8"/>
        <v>1599.6000000000001</v>
      </c>
      <c r="J33" s="76"/>
      <c r="K33" s="76"/>
      <c r="L33" s="77"/>
      <c r="M33" s="76">
        <f t="shared" si="7"/>
        <v>1599.6000000000001</v>
      </c>
      <c r="N33" s="78"/>
      <c r="O33" s="77">
        <f t="shared" si="1"/>
        <v>214767.56</v>
      </c>
      <c r="P33" s="64"/>
      <c r="Q33" s="68" t="s">
        <v>84</v>
      </c>
    </row>
    <row r="34" spans="1:20" s="59" customFormat="1" ht="29.25" customHeight="1" x14ac:dyDescent="0.25">
      <c r="A34" s="56" t="s">
        <v>25</v>
      </c>
      <c r="B34" s="56">
        <v>28</v>
      </c>
      <c r="C34" s="62" t="s">
        <v>26</v>
      </c>
      <c r="D34" s="73" t="s">
        <v>35</v>
      </c>
      <c r="E34" s="55"/>
      <c r="F34" s="75">
        <v>2</v>
      </c>
      <c r="G34" s="76">
        <v>128</v>
      </c>
      <c r="H34" s="77"/>
      <c r="I34" s="76">
        <f t="shared" si="8"/>
        <v>256</v>
      </c>
      <c r="J34" s="76"/>
      <c r="K34" s="76"/>
      <c r="L34" s="77"/>
      <c r="M34" s="76">
        <f t="shared" si="7"/>
        <v>256</v>
      </c>
      <c r="N34" s="78"/>
      <c r="O34" s="77">
        <f t="shared" si="1"/>
        <v>215023.56</v>
      </c>
      <c r="P34" s="64"/>
      <c r="Q34" s="68" t="s">
        <v>36</v>
      </c>
    </row>
    <row r="35" spans="1:20" x14ac:dyDescent="0.2">
      <c r="B35" s="20"/>
      <c r="C35" s="20"/>
      <c r="D35" s="21"/>
      <c r="F35" s="44"/>
      <c r="G35" s="25"/>
      <c r="M35" s="36"/>
      <c r="O35" s="36"/>
    </row>
    <row r="36" spans="1:20" ht="13.5" thickBot="1" x14ac:dyDescent="0.25">
      <c r="I36" s="39">
        <f>SUM(I7:I35)</f>
        <v>211923.56</v>
      </c>
      <c r="K36" s="39">
        <f>SUM(K7:K35)</f>
        <v>3100</v>
      </c>
      <c r="M36" s="39">
        <f>SUM(M7:M35)</f>
        <v>215023.56</v>
      </c>
      <c r="O36" s="36"/>
    </row>
    <row r="37" spans="1:20" ht="13.5" thickTop="1" x14ac:dyDescent="0.2"/>
    <row r="40" spans="1:20" x14ac:dyDescent="0.2">
      <c r="A40" s="54"/>
      <c r="B40" s="51" t="s">
        <v>22</v>
      </c>
      <c r="C40" s="51"/>
    </row>
    <row r="41" spans="1:20" x14ac:dyDescent="0.2">
      <c r="A41" s="54"/>
      <c r="B41" s="53"/>
      <c r="C41" s="49"/>
    </row>
    <row r="42" spans="1:20" x14ac:dyDescent="0.2">
      <c r="A42" s="54"/>
      <c r="B42" s="81" t="s">
        <v>15</v>
      </c>
      <c r="C42" s="81"/>
      <c r="D42" s="82"/>
      <c r="E42" s="82"/>
      <c r="F42" s="83"/>
      <c r="G42" s="84"/>
      <c r="H42" s="85"/>
      <c r="I42" s="86"/>
      <c r="J42" s="87"/>
      <c r="K42" s="88"/>
      <c r="L42" s="87"/>
      <c r="M42" s="89"/>
      <c r="N42" s="90"/>
      <c r="O42" s="89"/>
      <c r="P42" s="90"/>
      <c r="Q42" s="91"/>
      <c r="R42" s="92"/>
      <c r="S42" s="92"/>
      <c r="T42" s="92"/>
    </row>
    <row r="43" spans="1:20" x14ac:dyDescent="0.2">
      <c r="A43" s="54"/>
      <c r="B43" s="53" t="s">
        <v>17</v>
      </c>
      <c r="C43" s="49"/>
    </row>
    <row r="44" spans="1:20" x14ac:dyDescent="0.2">
      <c r="A44" s="54"/>
      <c r="B44" s="53" t="s">
        <v>16</v>
      </c>
      <c r="C44" s="49"/>
    </row>
    <row r="45" spans="1:20" x14ac:dyDescent="0.2">
      <c r="A45" s="54"/>
      <c r="B45" s="53" t="s">
        <v>14</v>
      </c>
      <c r="C45" s="49"/>
    </row>
    <row r="46" spans="1:20" x14ac:dyDescent="0.2">
      <c r="A46" s="54"/>
      <c r="B46" s="53"/>
      <c r="C46" s="49"/>
    </row>
    <row r="47" spans="1:20" ht="20.25" customHeight="1" x14ac:dyDescent="0.2">
      <c r="A47" s="54"/>
      <c r="B47" s="33" t="s">
        <v>21</v>
      </c>
      <c r="C47" s="33"/>
      <c r="R47" s="48"/>
    </row>
    <row r="48" spans="1:20" x14ac:dyDescent="0.2">
      <c r="R48" s="48"/>
    </row>
    <row r="49" spans="18:18" x14ac:dyDescent="0.2">
      <c r="R49" s="48"/>
    </row>
  </sheetData>
  <printOptions horizontalCentered="1" gridLines="1"/>
  <pageMargins left="0" right="0" top="0.75" bottom="0.75" header="0.3" footer="0.3"/>
  <pageSetup paperSize="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Revised One-Time &amp; Capital</vt:lpstr>
    </vt:vector>
  </TitlesOfParts>
  <Company>Central Connecticut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CCSU</dc:creator>
  <cp:lastModifiedBy>Windows User</cp:lastModifiedBy>
  <cp:lastPrinted>2017-02-06T20:46:56Z</cp:lastPrinted>
  <dcterms:created xsi:type="dcterms:W3CDTF">2010-02-16T19:23:13Z</dcterms:created>
  <dcterms:modified xsi:type="dcterms:W3CDTF">2017-02-08T13:57:59Z</dcterms:modified>
</cp:coreProperties>
</file>