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d7849/Desktop/"/>
    </mc:Choice>
  </mc:AlternateContent>
  <xr:revisionPtr revIDLastSave="0" documentId="8_{594E462B-39F3-7B4B-93AE-BDE30766761B}" xr6:coauthVersionLast="36" xr6:coauthVersionMax="36" xr10:uidLastSave="{00000000-0000-0000-0000-000000000000}"/>
  <bookViews>
    <workbookView xWindow="0" yWindow="460" windowWidth="35260" windowHeight="19080" tabRatio="870" activeTab="1" xr2:uid="{00000000-000D-0000-FFFF-FFFF00000000}"/>
  </bookViews>
  <sheets>
    <sheet name="Revised One-Time &amp; Capital" sheetId="10" state="hidden" r:id="rId1"/>
    <sheet name="Capital Equipment $1,000 +" sheetId="25" r:id="rId2"/>
    <sheet name="Equipment below $1,000" sheetId="26" r:id="rId3"/>
    <sheet name="Sheet1" sheetId="27" state="hidden" r:id="rId4"/>
    <sheet name="Account Codes" sheetId="12" state="hidden" r:id="rId5"/>
    <sheet name="DeptListing" sheetId="5" state="hidden" r:id="rId6"/>
    <sheet name="StratObjectives" sheetId="6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Dept1" localSheetId="1">[1]DeptListing!$A$2:$A$39</definedName>
    <definedName name="Dept1" localSheetId="2">[2]DeptListing!$A$2:$A$39</definedName>
    <definedName name="Dept1">DeptListing!$A$2:$A$39</definedName>
    <definedName name="Depts">DeptListing!$A$2:$A$12</definedName>
    <definedName name="Depts.">DeptListing!$A$2:$A$12</definedName>
    <definedName name="_xlnm.Print_Area" localSheetId="1">'Capital Equipment $1,000 +'!$A$1:$Y$142</definedName>
    <definedName name="_xlnm.Print_Area" localSheetId="2">'Equipment below $1,000'!$A$1:$X$52</definedName>
    <definedName name="StratObj">StratObjectives!$A$1:$A$10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25" l="1"/>
  <c r="S32" i="25"/>
  <c r="S35" i="25"/>
  <c r="X42" i="26" l="1"/>
  <c r="X43" i="26" s="1"/>
  <c r="X44" i="26" s="1"/>
  <c r="X45" i="26" s="1"/>
  <c r="X46" i="26" s="1"/>
  <c r="X47" i="26" s="1"/>
  <c r="X48" i="26" s="1"/>
  <c r="X49" i="26" s="1"/>
  <c r="X50" i="26" s="1"/>
  <c r="X20" i="26"/>
  <c r="X21" i="26" s="1"/>
  <c r="X22" i="26" s="1"/>
  <c r="X23" i="26" s="1"/>
  <c r="X24" i="26" s="1"/>
  <c r="X25" i="26" s="1"/>
  <c r="X26" i="26" s="1"/>
  <c r="X27" i="26" s="1"/>
  <c r="X28" i="26" s="1"/>
  <c r="X29" i="26" s="1"/>
  <c r="X30" i="26" s="1"/>
  <c r="X31" i="26" s="1"/>
  <c r="X32" i="26" s="1"/>
  <c r="X33" i="26" s="1"/>
  <c r="X34" i="26" s="1"/>
  <c r="X35" i="26" s="1"/>
  <c r="X36" i="26" s="1"/>
  <c r="X37" i="26" s="1"/>
  <c r="X38" i="26" s="1"/>
  <c r="X39" i="26" s="1"/>
  <c r="X40" i="26" s="1"/>
  <c r="X41" i="26" s="1"/>
  <c r="X12" i="26"/>
  <c r="X13" i="26" s="1"/>
  <c r="X14" i="26" s="1"/>
  <c r="X15" i="26" s="1"/>
  <c r="X16" i="26" s="1"/>
  <c r="X17" i="26" s="1"/>
  <c r="X18" i="26" s="1"/>
  <c r="X19" i="26" s="1"/>
  <c r="X11" i="26"/>
  <c r="X10" i="26"/>
  <c r="X9" i="26"/>
  <c r="Y9" i="25" l="1"/>
  <c r="T40" i="25" l="1"/>
  <c r="S40" i="25"/>
  <c r="S39" i="25"/>
  <c r="S15" i="25"/>
  <c r="S11" i="25"/>
  <c r="R30" i="26" l="1"/>
  <c r="R29" i="26"/>
  <c r="R35" i="26" l="1"/>
  <c r="R34" i="26"/>
  <c r="R33" i="26"/>
  <c r="R32" i="26"/>
  <c r="R31" i="26"/>
  <c r="R22" i="26"/>
  <c r="R21" i="26"/>
  <c r="R20" i="26"/>
  <c r="R19" i="26"/>
  <c r="R18" i="26"/>
  <c r="S59" i="25"/>
  <c r="S55" i="25"/>
  <c r="S48" i="25"/>
  <c r="S47" i="25"/>
  <c r="S41" i="25"/>
  <c r="S36" i="25"/>
  <c r="S29" i="25"/>
  <c r="S20" i="25"/>
  <c r="S13" i="25"/>
  <c r="R50" i="26" l="1"/>
  <c r="R49" i="26"/>
  <c r="R48" i="26"/>
  <c r="R47" i="26"/>
  <c r="R46" i="26"/>
  <c r="R45" i="26"/>
  <c r="R44" i="26"/>
  <c r="R43" i="26"/>
  <c r="R42" i="26"/>
  <c r="R41" i="26"/>
  <c r="R40" i="26"/>
  <c r="R39" i="26"/>
  <c r="R38" i="26"/>
  <c r="R37" i="26"/>
  <c r="R36" i="26"/>
  <c r="R28" i="26"/>
  <c r="R27" i="26"/>
  <c r="R26" i="26"/>
  <c r="R25" i="26"/>
  <c r="R24" i="26"/>
  <c r="R23" i="26"/>
  <c r="R17" i="26"/>
  <c r="R16" i="26"/>
  <c r="R15" i="26"/>
  <c r="R14" i="26"/>
  <c r="R11" i="26"/>
  <c r="R10" i="26"/>
  <c r="R9" i="26"/>
  <c r="S49" i="25"/>
  <c r="S50" i="25"/>
  <c r="S10" i="25"/>
  <c r="Y10" i="25" s="1"/>
  <c r="Y11" i="25" s="1"/>
  <c r="Y12" i="25" s="1"/>
  <c r="Y13" i="25" s="1"/>
  <c r="Y14" i="25" s="1"/>
  <c r="Y15" i="25" s="1"/>
  <c r="Y16" i="25" s="1"/>
  <c r="Y17" i="25" s="1"/>
  <c r="Y18" i="25" s="1"/>
  <c r="Y19" i="25" s="1"/>
  <c r="Y20" i="25" s="1"/>
  <c r="Y21" i="25" s="1"/>
  <c r="Y22" i="25" s="1"/>
  <c r="Y23" i="25" s="1"/>
  <c r="Y25" i="25" s="1"/>
  <c r="Y26" i="25" s="1"/>
  <c r="Y27" i="25" s="1"/>
  <c r="Y28" i="25" s="1"/>
  <c r="Y29" i="25" s="1"/>
  <c r="Y30" i="25" s="1"/>
  <c r="Y31" i="25" s="1"/>
  <c r="Y32" i="25" s="1"/>
  <c r="Y33" i="25" s="1"/>
  <c r="Y35" i="25" s="1"/>
  <c r="Y36" i="25" s="1"/>
  <c r="V51" i="26"/>
  <c r="T51" i="26"/>
  <c r="S51" i="26"/>
  <c r="W142" i="25"/>
  <c r="U142" i="25"/>
  <c r="T142" i="25"/>
  <c r="L28" i="10"/>
  <c r="J28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P9" i="10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Y37" i="25" l="1"/>
  <c r="Y38" i="25" s="1"/>
  <c r="Y39" i="25" s="1"/>
  <c r="Y40" i="25" s="1"/>
  <c r="Y41" i="25" s="1"/>
  <c r="Y42" i="25" s="1"/>
  <c r="N28" i="10"/>
  <c r="S142" i="25"/>
  <c r="R51" i="26"/>
  <c r="Y43" i="25" l="1"/>
  <c r="Y44" i="25" s="1"/>
  <c r="Y46" i="25"/>
  <c r="Y47" i="25" s="1"/>
  <c r="Y48" i="25" s="1"/>
  <c r="Y49" i="25" s="1"/>
  <c r="Y50" i="25" s="1"/>
  <c r="Y51" i="25" s="1"/>
  <c r="Y52" i="25" s="1"/>
  <c r="Y53" i="25" s="1"/>
  <c r="Y54" i="25" s="1"/>
  <c r="Y55" i="25" s="1"/>
  <c r="Y56" i="25" s="1"/>
  <c r="Y57" i="25" s="1"/>
  <c r="Y58" i="25" s="1"/>
  <c r="Y59" i="25" s="1"/>
  <c r="Y60" i="25" s="1"/>
  <c r="Y61" i="25" s="1"/>
  <c r="Y62" i="25" s="1"/>
  <c r="Y63" i="25" s="1"/>
  <c r="Y64" i="25" s="1"/>
  <c r="Y65" i="25" s="1"/>
  <c r="Y66" i="25" s="1"/>
  <c r="Y67" i="25" s="1"/>
  <c r="Y68" i="25" s="1"/>
  <c r="Y69" i="25" s="1"/>
  <c r="Y70" i="25" s="1"/>
  <c r="Y71" i="25" s="1"/>
</calcChain>
</file>

<file path=xl/sharedStrings.xml><?xml version="1.0" encoding="utf-8"?>
<sst xmlns="http://schemas.openxmlformats.org/spreadsheetml/2006/main" count="2875" uniqueCount="1197">
  <si>
    <t>BIOL01 Biology</t>
  </si>
  <si>
    <t>DSGN01 Design (Graphic/Info) Department</t>
  </si>
  <si>
    <t>FINC01 Finance</t>
  </si>
  <si>
    <t>EDLD01 Ed Leadership, Policy &amp; Instr</t>
  </si>
  <si>
    <t>INFO01 Information Technology Services</t>
  </si>
  <si>
    <t>INFO02 Student Technology Center</t>
  </si>
  <si>
    <t>INFO03 Info Tech Serv-User Support Serv</t>
  </si>
  <si>
    <t>INFO04 Info Tech Serv - Admin Tech Serv</t>
  </si>
  <si>
    <t>INFO05 Info Tech Serv - Technical Services</t>
  </si>
  <si>
    <t>INFO06 Info Tech Serv - Enterprise Sys Serv</t>
  </si>
  <si>
    <t>University Assistant</t>
  </si>
  <si>
    <t>Educational Supplies</t>
  </si>
  <si>
    <t>Education Equipment Repairs</t>
  </si>
  <si>
    <t>Maintenance General Supplies</t>
  </si>
  <si>
    <t>Grounds and Landscape Supplies</t>
  </si>
  <si>
    <t>Telecom Recurring Charges</t>
  </si>
  <si>
    <t>Telecom Toll Charges</t>
  </si>
  <si>
    <t>Contract Office Supplies</t>
  </si>
  <si>
    <t>Food</t>
  </si>
  <si>
    <t>Other Supplies</t>
  </si>
  <si>
    <t>Postage</t>
  </si>
  <si>
    <t>Fleet Pool</t>
  </si>
  <si>
    <t>CENTRAL CONNECTICUT STATE UNIVERSITY</t>
  </si>
  <si>
    <t>FY 2018 BUDGET CHANGE EXECUTIVE SUMMARY</t>
  </si>
  <si>
    <t>(Type in Functional Area)</t>
  </si>
  <si>
    <t>One-Time &amp; Capital Requests</t>
  </si>
  <si>
    <t>Fiscal Year</t>
  </si>
  <si>
    <t>Priority</t>
  </si>
  <si>
    <t>Area</t>
  </si>
  <si>
    <t>Description</t>
  </si>
  <si>
    <t># of Items</t>
  </si>
  <si>
    <t>Cost Per Item</t>
  </si>
  <si>
    <t>One-Time</t>
  </si>
  <si>
    <t>Capital</t>
  </si>
  <si>
    <t>Total Request</t>
  </si>
  <si>
    <t>"Running" Total</t>
  </si>
  <si>
    <t>Summary of Impact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</si>
  <si>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</si>
  <si>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</si>
  <si>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</si>
  <si>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</si>
  <si>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</si>
  <si>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</si>
  <si>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</si>
  <si>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</si>
  <si>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</si>
  <si>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</si>
  <si>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</si>
  <si>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</si>
  <si>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</si>
  <si>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</si>
  <si>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</si>
  <si>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</si>
  <si>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</si>
  <si>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</si>
  <si>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Identify the fiscal year that the request will be received/paid in under the column "Fiscal Year".  If the request crosses multiple fiscal years identify the amount for each fiscal year.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</si>
  <si>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</si>
  <si>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t xml:space="preserve"> Do not include requests for technology type items that cannot be supported by IT.</t>
  </si>
  <si>
    <t xml:space="preserve"> Do not include requests that would be considered a project - these requests should be submitted to the Chief Administrative Officer.</t>
  </si>
  <si>
    <t xml:space="preserve">   </t>
  </si>
  <si>
    <t>Budget/Budget FY18/Budget Instructions/FY18 OneTime-Capital Request (Revised One-Time &amp; Capital)</t>
  </si>
  <si>
    <t>Course Scheduling</t>
  </si>
  <si>
    <t>Increased Financial Aid</t>
  </si>
  <si>
    <t>Graduation Rate</t>
  </si>
  <si>
    <t>Scholarship &amp; Creative Activity</t>
  </si>
  <si>
    <t>Community Engagement</t>
  </si>
  <si>
    <t>Grants and Contracts</t>
  </si>
  <si>
    <t>Annual Gifts</t>
  </si>
  <si>
    <t>Improved EI Incoming FTF</t>
  </si>
  <si>
    <t>Gain/Loss on Disposal of Assets</t>
  </si>
  <si>
    <t>785000</t>
  </si>
  <si>
    <t>Construction in Process</t>
  </si>
  <si>
    <t>784900</t>
  </si>
  <si>
    <t>Telecom Infrastructure</t>
  </si>
  <si>
    <t>784604</t>
  </si>
  <si>
    <t>Telecom Voice Equipment</t>
  </si>
  <si>
    <t>784603</t>
  </si>
  <si>
    <t>Telecom Video Equipment</t>
  </si>
  <si>
    <t>784602</t>
  </si>
  <si>
    <t>Telecom Data Equipment</t>
  </si>
  <si>
    <t>784601</t>
  </si>
  <si>
    <t>Research Equipment</t>
  </si>
  <si>
    <t>784505</t>
  </si>
  <si>
    <t>Periodicals</t>
  </si>
  <si>
    <t>784504</t>
  </si>
  <si>
    <t>Other Library Materials</t>
  </si>
  <si>
    <t>784503</t>
  </si>
  <si>
    <t>Library Books</t>
  </si>
  <si>
    <t>784502</t>
  </si>
  <si>
    <t>Educational Equipment</t>
  </si>
  <si>
    <t>784501</t>
  </si>
  <si>
    <t>Software</t>
  </si>
  <si>
    <t>784402</t>
  </si>
  <si>
    <t>Computer Equipment</t>
  </si>
  <si>
    <t>784401</t>
  </si>
  <si>
    <t>Environ/Safety Equipment Capital</t>
  </si>
  <si>
    <t>784309</t>
  </si>
  <si>
    <t>Miscellaneous Equipment</t>
  </si>
  <si>
    <t>784308</t>
  </si>
  <si>
    <t>Office Equipment</t>
  </si>
  <si>
    <t>784307</t>
  </si>
  <si>
    <t>Motor Vehicles</t>
  </si>
  <si>
    <t>784306</t>
  </si>
  <si>
    <t>Hospital, Medical &amp; Surgical Equip</t>
  </si>
  <si>
    <t>784305</t>
  </si>
  <si>
    <t>Furniture and Furnishings</t>
  </si>
  <si>
    <t>784304</t>
  </si>
  <si>
    <t>Fine Arts</t>
  </si>
  <si>
    <t>784303</t>
  </si>
  <si>
    <t>Carpet and Window Treatments</t>
  </si>
  <si>
    <t>784302</t>
  </si>
  <si>
    <t>Boats and Aircraft</t>
  </si>
  <si>
    <t>784301</t>
  </si>
  <si>
    <t>Building Equipment and Systems</t>
  </si>
  <si>
    <t>784203</t>
  </si>
  <si>
    <t>Building Improvement</t>
  </si>
  <si>
    <t>784202</t>
  </si>
  <si>
    <t>Buildings</t>
  </si>
  <si>
    <t>784201</t>
  </si>
  <si>
    <t>Land Improvements</t>
  </si>
  <si>
    <t>784102</t>
  </si>
  <si>
    <t>Land</t>
  </si>
  <si>
    <t>784101</t>
  </si>
  <si>
    <t>Amortization</t>
  </si>
  <si>
    <t>783200</t>
  </si>
  <si>
    <t>Depreciation</t>
  </si>
  <si>
    <t>783100</t>
  </si>
  <si>
    <t>Issuance Costs</t>
  </si>
  <si>
    <t>782125</t>
  </si>
  <si>
    <t>Amortization of Discount &amp; Premium</t>
  </si>
  <si>
    <t>782120</t>
  </si>
  <si>
    <t>Interest Expense</t>
  </si>
  <si>
    <t>782115</t>
  </si>
  <si>
    <t>Principal Payments</t>
  </si>
  <si>
    <t>782110</t>
  </si>
  <si>
    <t>Interest Penalty</t>
  </si>
  <si>
    <t>782105</t>
  </si>
  <si>
    <t>Arbitrage Rebate</t>
  </si>
  <si>
    <t>782100</t>
  </si>
  <si>
    <t>Cap Lease-Real Estate Property</t>
  </si>
  <si>
    <t>781120</t>
  </si>
  <si>
    <t>Cap Lease-Other Personal Property</t>
  </si>
  <si>
    <t>781115</t>
  </si>
  <si>
    <t>Cap Lease-Other Equipment</t>
  </si>
  <si>
    <t>781105</t>
  </si>
  <si>
    <t>Cap Lease-Copy Machines</t>
  </si>
  <si>
    <t>781100</t>
  </si>
  <si>
    <t>Fed Unrelated Business Income Tax</t>
  </si>
  <si>
    <t>774140</t>
  </si>
  <si>
    <t>Miscellaneous Expenses</t>
  </si>
  <si>
    <t>774130</t>
  </si>
  <si>
    <t>Indirect Overhead</t>
  </si>
  <si>
    <t>774120</t>
  </si>
  <si>
    <t>Transfers of Grants</t>
  </si>
  <si>
    <t>774110</t>
  </si>
  <si>
    <t>Commodities for Resale</t>
  </si>
  <si>
    <t>774100</t>
  </si>
  <si>
    <t>Translation &amp; Interpretation Serv</t>
  </si>
  <si>
    <t>773160</t>
  </si>
  <si>
    <t>Laboratory Testing and Services</t>
  </si>
  <si>
    <t>773155</t>
  </si>
  <si>
    <t>Delivery Services</t>
  </si>
  <si>
    <t>773150</t>
  </si>
  <si>
    <t>Oper Lease-Real Estate Property</t>
  </si>
  <si>
    <t>773145</t>
  </si>
  <si>
    <t>Oper Lease-Other Personal Property</t>
  </si>
  <si>
    <t>773144</t>
  </si>
  <si>
    <t>Oper Lease-Bus Service</t>
  </si>
  <si>
    <t>773143</t>
  </si>
  <si>
    <t>Oper Lease-Other Equipment</t>
  </si>
  <si>
    <t>773142</t>
  </si>
  <si>
    <t>Oper Lease-Copy Machines</t>
  </si>
  <si>
    <t>773141</t>
  </si>
  <si>
    <t>Motor Vehicle Rentals</t>
  </si>
  <si>
    <t>773135</t>
  </si>
  <si>
    <t>773130</t>
  </si>
  <si>
    <t>Bus and Shuttle Services</t>
  </si>
  <si>
    <t>773125</t>
  </si>
  <si>
    <t>773120</t>
  </si>
  <si>
    <t>Freight and Storage</t>
  </si>
  <si>
    <t>773115</t>
  </si>
  <si>
    <t>Duplicating Services</t>
  </si>
  <si>
    <t>773110</t>
  </si>
  <si>
    <t>Forms Printing</t>
  </si>
  <si>
    <t>773105</t>
  </si>
  <si>
    <t>Printing and Binding</t>
  </si>
  <si>
    <t>773100</t>
  </si>
  <si>
    <t>Hazardous Material Supplies</t>
  </si>
  <si>
    <t>772155</t>
  </si>
  <si>
    <t>Promotional Supplies</t>
  </si>
  <si>
    <t>772150</t>
  </si>
  <si>
    <t>Personal Supplies</t>
  </si>
  <si>
    <t>772145</t>
  </si>
  <si>
    <t>772140</t>
  </si>
  <si>
    <t>Medical Supplies</t>
  </si>
  <si>
    <t>772135</t>
  </si>
  <si>
    <t>Law Enforcement Supplies</t>
  </si>
  <si>
    <t>772130</t>
  </si>
  <si>
    <t>Laboratory Supplies</t>
  </si>
  <si>
    <t>772125</t>
  </si>
  <si>
    <t>772120</t>
  </si>
  <si>
    <t>Environ/Safety Purchases Non-cap</t>
  </si>
  <si>
    <t>772118</t>
  </si>
  <si>
    <t>Furniture &amp; Furnishings Non-capital</t>
  </si>
  <si>
    <t>772117</t>
  </si>
  <si>
    <t>Carpet &amp; Window Treatments Non-cap</t>
  </si>
  <si>
    <t>772116</t>
  </si>
  <si>
    <t>Equipment Purchases Non-capital</t>
  </si>
  <si>
    <t>772115</t>
  </si>
  <si>
    <t>Drugs</t>
  </si>
  <si>
    <t>772110</t>
  </si>
  <si>
    <t>Compressed Gasses</t>
  </si>
  <si>
    <t>772105</t>
  </si>
  <si>
    <t>Clothing</t>
  </si>
  <si>
    <t>772100</t>
  </si>
  <si>
    <t>Data Processing Supplies</t>
  </si>
  <si>
    <t>771115</t>
  </si>
  <si>
    <t>771110</t>
  </si>
  <si>
    <t>Copier Paper and Supplies</t>
  </si>
  <si>
    <t>771105</t>
  </si>
  <si>
    <t>Office Supplies</t>
  </si>
  <si>
    <t>771100</t>
  </si>
  <si>
    <t>Telecom Conference Call Charges</t>
  </si>
  <si>
    <t>764140</t>
  </si>
  <si>
    <t>Telecom Local Charges</t>
  </si>
  <si>
    <t>764130</t>
  </si>
  <si>
    <t>764120</t>
  </si>
  <si>
    <t>764110</t>
  </si>
  <si>
    <t>Cellular Service</t>
  </si>
  <si>
    <t>764104</t>
  </si>
  <si>
    <t>Telephone, Telegram and Fax</t>
  </si>
  <si>
    <t>764100</t>
  </si>
  <si>
    <t>Telecom Wiring and Repairs</t>
  </si>
  <si>
    <t>763105</t>
  </si>
  <si>
    <t>Telecom Maintenance</t>
  </si>
  <si>
    <t>763100</t>
  </si>
  <si>
    <t>Telecom Software</t>
  </si>
  <si>
    <t>762100</t>
  </si>
  <si>
    <t>Telecom Network Services</t>
  </si>
  <si>
    <t>761105</t>
  </si>
  <si>
    <t>Telecom Cellular Equipment</t>
  </si>
  <si>
    <t>761104</t>
  </si>
  <si>
    <t>Telecom Equip Purchase Non-capital</t>
  </si>
  <si>
    <t>761100</t>
  </si>
  <si>
    <t>Data Processing Service Bureau</t>
  </si>
  <si>
    <t>753105</t>
  </si>
  <si>
    <t>Data Processing Services</t>
  </si>
  <si>
    <t>753100</t>
  </si>
  <si>
    <t>Software Purchases</t>
  </si>
  <si>
    <t>752115</t>
  </si>
  <si>
    <t>Software Support</t>
  </si>
  <si>
    <t>752110</t>
  </si>
  <si>
    <t>Software Maintenance</t>
  </si>
  <si>
    <t>752105</t>
  </si>
  <si>
    <t>Software Licenses</t>
  </si>
  <si>
    <t>752100</t>
  </si>
  <si>
    <t>Hardware Maintenance</t>
  </si>
  <si>
    <t>751110</t>
  </si>
  <si>
    <t>Equipment Rentals</t>
  </si>
  <si>
    <t>751105</t>
  </si>
  <si>
    <t>Hardware Purchases Non-capital</t>
  </si>
  <si>
    <t>751100</t>
  </si>
  <si>
    <t>Architect/Engineering Services</t>
  </si>
  <si>
    <t>745130</t>
  </si>
  <si>
    <t>Appraisal Services</t>
  </si>
  <si>
    <t>745125</t>
  </si>
  <si>
    <t>Environmental/Safety Services</t>
  </si>
  <si>
    <t>745120</t>
  </si>
  <si>
    <t>Laundry and Dry Cleaning</t>
  </si>
  <si>
    <t>745115</t>
  </si>
  <si>
    <t>Janitorial Services</t>
  </si>
  <si>
    <t>745110</t>
  </si>
  <si>
    <t>Other Purchased Services</t>
  </si>
  <si>
    <t>745105</t>
  </si>
  <si>
    <t>Non-Reportable Rents</t>
  </si>
  <si>
    <t>745101</t>
  </si>
  <si>
    <t>Reportable Rents</t>
  </si>
  <si>
    <t>745100</t>
  </si>
  <si>
    <t>Signage</t>
  </si>
  <si>
    <t>744140</t>
  </si>
  <si>
    <t>Motor Vehicle Parts</t>
  </si>
  <si>
    <t>744135</t>
  </si>
  <si>
    <t>Motor Vehicle Supplies</t>
  </si>
  <si>
    <t>744130</t>
  </si>
  <si>
    <t>744125</t>
  </si>
  <si>
    <t>Tools</t>
  </si>
  <si>
    <t>744120</t>
  </si>
  <si>
    <t>Repair Materials</t>
  </si>
  <si>
    <t>744115</t>
  </si>
  <si>
    <t>744110</t>
  </si>
  <si>
    <t>Maintenance Cleaning Supplies</t>
  </si>
  <si>
    <t>744105</t>
  </si>
  <si>
    <t>Maintenance Paper Supplies</t>
  </si>
  <si>
    <t>744100</t>
  </si>
  <si>
    <t>Motor Vehicle Repairs</t>
  </si>
  <si>
    <t>743500</t>
  </si>
  <si>
    <t>743400</t>
  </si>
  <si>
    <t>Office Equipment Repairs</t>
  </si>
  <si>
    <t>743300</t>
  </si>
  <si>
    <t>Building Equipment Repairs</t>
  </si>
  <si>
    <t>743200</t>
  </si>
  <si>
    <t>General Maintenance Repairs</t>
  </si>
  <si>
    <t>743100</t>
  </si>
  <si>
    <t>Diesel</t>
  </si>
  <si>
    <t>742125</t>
  </si>
  <si>
    <t>Gasoline</t>
  </si>
  <si>
    <t>742120</t>
  </si>
  <si>
    <t>Fuel Oil #1</t>
  </si>
  <si>
    <t>742115</t>
  </si>
  <si>
    <t>Fuel Oil #6</t>
  </si>
  <si>
    <t>742110</t>
  </si>
  <si>
    <t>Fuel Oil #4</t>
  </si>
  <si>
    <t>742105</t>
  </si>
  <si>
    <t>Fuel Oil #2</t>
  </si>
  <si>
    <t>742100</t>
  </si>
  <si>
    <t>Sewer</t>
  </si>
  <si>
    <t>741125</t>
  </si>
  <si>
    <t>Water</t>
  </si>
  <si>
    <t>741120</t>
  </si>
  <si>
    <t>Natural Gas</t>
  </si>
  <si>
    <t>741115</t>
  </si>
  <si>
    <t>Electricity</t>
  </si>
  <si>
    <t>741110</t>
  </si>
  <si>
    <t>Refuse Removal</t>
  </si>
  <si>
    <t>741105</t>
  </si>
  <si>
    <t>Cable TV /Internet Services</t>
  </si>
  <si>
    <t>741100</t>
  </si>
  <si>
    <t>Candidate Reimbursement</t>
  </si>
  <si>
    <t>732300</t>
  </si>
  <si>
    <t>Professional Dvlpmnt - Internationa</t>
  </si>
  <si>
    <t>732225</t>
  </si>
  <si>
    <t>Professional Development OS</t>
  </si>
  <si>
    <t>732220</t>
  </si>
  <si>
    <t>Professional Development IS</t>
  </si>
  <si>
    <t>732215</t>
  </si>
  <si>
    <t>Training - Non Employee</t>
  </si>
  <si>
    <t>732210</t>
  </si>
  <si>
    <t>Employee Training OS</t>
  </si>
  <si>
    <t>732205</t>
  </si>
  <si>
    <t>Employee Training IS</t>
  </si>
  <si>
    <t>732200</t>
  </si>
  <si>
    <t>Personal Vehicle Mile Reimbursement</t>
  </si>
  <si>
    <t>732115</t>
  </si>
  <si>
    <t>Travel - International</t>
  </si>
  <si>
    <t>732110</t>
  </si>
  <si>
    <t>Travel - Out of State</t>
  </si>
  <si>
    <t>732105</t>
  </si>
  <si>
    <t>Travel - In State</t>
  </si>
  <si>
    <t>732100</t>
  </si>
  <si>
    <t>Athletic Recruiting International</t>
  </si>
  <si>
    <t>731210</t>
  </si>
  <si>
    <t>Athletic Recruiting OS</t>
  </si>
  <si>
    <t>731205</t>
  </si>
  <si>
    <t>Athletic Recruiting IS</t>
  </si>
  <si>
    <t>731200</t>
  </si>
  <si>
    <t>Team Travel OS</t>
  </si>
  <si>
    <t>731105</t>
  </si>
  <si>
    <t>Team Travel IS</t>
  </si>
  <si>
    <t>731100</t>
  </si>
  <si>
    <t>Other Fees</t>
  </si>
  <si>
    <t>723130</t>
  </si>
  <si>
    <t>Convenience Fee</t>
  </si>
  <si>
    <t>723125</t>
  </si>
  <si>
    <t>Credit Card Fees</t>
  </si>
  <si>
    <t>723120</t>
  </si>
  <si>
    <t>Collection Fees</t>
  </si>
  <si>
    <t>723110</t>
  </si>
  <si>
    <t>Bank Charges</t>
  </si>
  <si>
    <t>723100</t>
  </si>
  <si>
    <t>Licenses</t>
  </si>
  <si>
    <t>722110</t>
  </si>
  <si>
    <t>Subscriptions</t>
  </si>
  <si>
    <t>722105</t>
  </si>
  <si>
    <t>Dues and Memberships</t>
  </si>
  <si>
    <t>722100</t>
  </si>
  <si>
    <t>Temporary Agency Office Services</t>
  </si>
  <si>
    <t>721160</t>
  </si>
  <si>
    <t>Subcontracts</t>
  </si>
  <si>
    <t>721155</t>
  </si>
  <si>
    <t>Research Participant Stipends</t>
  </si>
  <si>
    <t>721152</t>
  </si>
  <si>
    <t>Graduate Student Assoc Stipends</t>
  </si>
  <si>
    <t>721151</t>
  </si>
  <si>
    <t>Teacher and Lecturer Stipends</t>
  </si>
  <si>
    <t>721150</t>
  </si>
  <si>
    <t>Athletes &amp; Entertainers Appearances</t>
  </si>
  <si>
    <t>721146</t>
  </si>
  <si>
    <t>Professional Services - Other</t>
  </si>
  <si>
    <t>721145</t>
  </si>
  <si>
    <t>Non Professional Services - Other</t>
  </si>
  <si>
    <t>721140</t>
  </si>
  <si>
    <t>Medical Service</t>
  </si>
  <si>
    <t>721135</t>
  </si>
  <si>
    <t>Legal Services</t>
  </si>
  <si>
    <t>721130</t>
  </si>
  <si>
    <t>Insurance</t>
  </si>
  <si>
    <t>721125</t>
  </si>
  <si>
    <t>Honoraria and Lecturer</t>
  </si>
  <si>
    <t>721120</t>
  </si>
  <si>
    <t>Consulting Services</t>
  </si>
  <si>
    <t>721115</t>
  </si>
  <si>
    <t>Auditing Service</t>
  </si>
  <si>
    <t>721110</t>
  </si>
  <si>
    <t>Advertising</t>
  </si>
  <si>
    <t>721105</t>
  </si>
  <si>
    <t>Personnel Advertising</t>
  </si>
  <si>
    <t>721100</t>
  </si>
  <si>
    <t>AAUP Research Grant-Misc Payments</t>
  </si>
  <si>
    <t>713150</t>
  </si>
  <si>
    <t>Employee Educational Costs-Non Rpt</t>
  </si>
  <si>
    <t>713145</t>
  </si>
  <si>
    <t>Electronic Media</t>
  </si>
  <si>
    <t>713140</t>
  </si>
  <si>
    <t>713135</t>
  </si>
  <si>
    <t>Consuls Support</t>
  </si>
  <si>
    <t>713130</t>
  </si>
  <si>
    <t>Books</t>
  </si>
  <si>
    <t>713125</t>
  </si>
  <si>
    <t>Diplomas</t>
  </si>
  <si>
    <t>713120</t>
  </si>
  <si>
    <t>Animal Care</t>
  </si>
  <si>
    <t>713115</t>
  </si>
  <si>
    <t>Accreditation</t>
  </si>
  <si>
    <t>713110</t>
  </si>
  <si>
    <t>Film Rentals</t>
  </si>
  <si>
    <t>713105</t>
  </si>
  <si>
    <t>Conferences-Food Service</t>
  </si>
  <si>
    <t>713101</t>
  </si>
  <si>
    <t>Conferences</t>
  </si>
  <si>
    <t>713100</t>
  </si>
  <si>
    <t>Resident Assistant Food</t>
  </si>
  <si>
    <t>712105</t>
  </si>
  <si>
    <t>Food Service Contract</t>
  </si>
  <si>
    <t>712100</t>
  </si>
  <si>
    <t>P &amp; I Cancel 9/11/2001 Survivors</t>
  </si>
  <si>
    <t>711621</t>
  </si>
  <si>
    <t>Perkins Loan Expense</t>
  </si>
  <si>
    <t>711600</t>
  </si>
  <si>
    <t>Bad Debt Expense</t>
  </si>
  <si>
    <t>711500</t>
  </si>
  <si>
    <t>Grants &amp; Financial Aid, Non Need Ba</t>
  </si>
  <si>
    <t>711405</t>
  </si>
  <si>
    <t>Grants &amp; Financial Aid, Need Based</t>
  </si>
  <si>
    <t>711400</t>
  </si>
  <si>
    <t>Fellowships</t>
  </si>
  <si>
    <t>711300</t>
  </si>
  <si>
    <t>Direct Lending</t>
  </si>
  <si>
    <t>711200</t>
  </si>
  <si>
    <t>Waivers</t>
  </si>
  <si>
    <t>711100</t>
  </si>
  <si>
    <t>Accrued Salary Fringe</t>
  </si>
  <si>
    <t>626300</t>
  </si>
  <si>
    <t>OPEB Employer Matching Contribution</t>
  </si>
  <si>
    <t>626250</t>
  </si>
  <si>
    <t>Retirement Incentive Payout Fringe</t>
  </si>
  <si>
    <t>626210</t>
  </si>
  <si>
    <t>Compensated Absence Fringe</t>
  </si>
  <si>
    <t>626200</t>
  </si>
  <si>
    <t>Teachers Retirement</t>
  </si>
  <si>
    <t>626173</t>
  </si>
  <si>
    <t>Alternate Retirement Plan</t>
  </si>
  <si>
    <t>626172</t>
  </si>
  <si>
    <t>State Employees Retirement System</t>
  </si>
  <si>
    <t>626171</t>
  </si>
  <si>
    <t>Medicare Taxes</t>
  </si>
  <si>
    <t>626142</t>
  </si>
  <si>
    <t>FICA</t>
  </si>
  <si>
    <t>626141</t>
  </si>
  <si>
    <t>Unemployment Compensation</t>
  </si>
  <si>
    <t>626130</t>
  </si>
  <si>
    <t>Medical Insurance</t>
  </si>
  <si>
    <t>626120</t>
  </si>
  <si>
    <t>Group Life Insurance</t>
  </si>
  <si>
    <t>626110</t>
  </si>
  <si>
    <t>Fringe</t>
  </si>
  <si>
    <t>626100</t>
  </si>
  <si>
    <t>Workers Comp University Award</t>
  </si>
  <si>
    <t>625110</t>
  </si>
  <si>
    <t>Workers Comp Fringe</t>
  </si>
  <si>
    <t>625100</t>
  </si>
  <si>
    <t>Rept Pymt-Retirement Not Eligible</t>
  </si>
  <si>
    <t>624150</t>
  </si>
  <si>
    <t>Rept Pymt-Teacher Ret/Med SS</t>
  </si>
  <si>
    <t>624140</t>
  </si>
  <si>
    <t>Rept Pymt-Teacher Ret/No SS</t>
  </si>
  <si>
    <t>624130</t>
  </si>
  <si>
    <t>Rept Pymt-Alt Ret Plan/Med SS</t>
  </si>
  <si>
    <t>624125</t>
  </si>
  <si>
    <t>Rept Pymt-Alt Ret Plan/Full SS</t>
  </si>
  <si>
    <t>624120</t>
  </si>
  <si>
    <t>Rept Pymt-Alt Ret Plan/No SS</t>
  </si>
  <si>
    <t>624110</t>
  </si>
  <si>
    <t>Rept Pymt-State Retirement</t>
  </si>
  <si>
    <t>624100</t>
  </si>
  <si>
    <t>Accrued Sick-Alt Ret Plan/Med</t>
  </si>
  <si>
    <t>623160</t>
  </si>
  <si>
    <t>Accrued Sick-Alt Ret Plan/Full SS</t>
  </si>
  <si>
    <t>623150</t>
  </si>
  <si>
    <t>Accrued Sick-Alt Ret Plan/No SS</t>
  </si>
  <si>
    <t>623140</t>
  </si>
  <si>
    <t>Accrued Sick-Teacher Ret/Med/SS</t>
  </si>
  <si>
    <t>623130</t>
  </si>
  <si>
    <t>Accrued Sick-Teacher Ret/No SS</t>
  </si>
  <si>
    <t>623120</t>
  </si>
  <si>
    <t>Accrued Sick-Death/Disability</t>
  </si>
  <si>
    <t>623110</t>
  </si>
  <si>
    <t>Accrued Sick-State Retirement</t>
  </si>
  <si>
    <t>623100</t>
  </si>
  <si>
    <t>Accr. Vacation-Death No Med</t>
  </si>
  <si>
    <t>622160</t>
  </si>
  <si>
    <t>Accr. Vacation-Alt Ret Plan/Med</t>
  </si>
  <si>
    <t>622150</t>
  </si>
  <si>
    <t>Accr. Vacation-Alt Ret Plan/Full SS</t>
  </si>
  <si>
    <t>622140</t>
  </si>
  <si>
    <t>Accr. Vacation-Alt Ret Plan/No SS</t>
  </si>
  <si>
    <t>622130</t>
  </si>
  <si>
    <t>Accr. Vacation-Teacher Ret/Med/SS</t>
  </si>
  <si>
    <t>622120</t>
  </si>
  <si>
    <t>Accr. Vacation-Teacher Ret/No SS</t>
  </si>
  <si>
    <t>622110</t>
  </si>
  <si>
    <t>Accr. Vacation-State Retirement</t>
  </si>
  <si>
    <t>622100</t>
  </si>
  <si>
    <t>Longevity-Alt Ret Plan/Med</t>
  </si>
  <si>
    <t>621150</t>
  </si>
  <si>
    <t>Longevity-Alt Ret Plan/Full SS</t>
  </si>
  <si>
    <t>621140</t>
  </si>
  <si>
    <t>Longevity-Alt Ret Plan/No SS</t>
  </si>
  <si>
    <t>621130</t>
  </si>
  <si>
    <t>Longevity-Teacher Ret/Med/SS</t>
  </si>
  <si>
    <t>621120</t>
  </si>
  <si>
    <t>Longevity-Teacher Ret/No SS</t>
  </si>
  <si>
    <t>621110</t>
  </si>
  <si>
    <t>Longevity-State Retirement</t>
  </si>
  <si>
    <t>621100</t>
  </si>
  <si>
    <t>Perf Recog/Retn (dfd Comp) Expense</t>
  </si>
  <si>
    <t>613500</t>
  </si>
  <si>
    <t>Retirement Incentive Payout</t>
  </si>
  <si>
    <t>613410</t>
  </si>
  <si>
    <t>Compensated Absence Expense</t>
  </si>
  <si>
    <t>613400</t>
  </si>
  <si>
    <t>Lump Sum Retirement</t>
  </si>
  <si>
    <t>613300</t>
  </si>
  <si>
    <t>Interest Penalty-Payroll Awards</t>
  </si>
  <si>
    <t>613245</t>
  </si>
  <si>
    <t>Moving Expenses-3rd Party</t>
  </si>
  <si>
    <t>613240</t>
  </si>
  <si>
    <t>Moving Expenses</t>
  </si>
  <si>
    <t>613235</t>
  </si>
  <si>
    <t>Hazard Duty/FICA</t>
  </si>
  <si>
    <t>613230</t>
  </si>
  <si>
    <t>Meal Allowance</t>
  </si>
  <si>
    <t>613225</t>
  </si>
  <si>
    <t>Holiday Pay</t>
  </si>
  <si>
    <t>613220</t>
  </si>
  <si>
    <t>Snow &amp; Ice Differential</t>
  </si>
  <si>
    <t>613215</t>
  </si>
  <si>
    <t>Shift Differential</t>
  </si>
  <si>
    <t>613210</t>
  </si>
  <si>
    <t>Fees</t>
  </si>
  <si>
    <t>613205</t>
  </si>
  <si>
    <t>Overtime-Temporary Employees</t>
  </si>
  <si>
    <t>613110</t>
  </si>
  <si>
    <t>Overtime</t>
  </si>
  <si>
    <t>613100</t>
  </si>
  <si>
    <t>Cooperative Education</t>
  </si>
  <si>
    <t>612600</t>
  </si>
  <si>
    <t>State Work Study</t>
  </si>
  <si>
    <t>612550</t>
  </si>
  <si>
    <t>Federal College Work Study Match</t>
  </si>
  <si>
    <t>612520</t>
  </si>
  <si>
    <t>Federal College Work Study</t>
  </si>
  <si>
    <t>612510</t>
  </si>
  <si>
    <t>Summer Workers with Social Security</t>
  </si>
  <si>
    <t>612420</t>
  </si>
  <si>
    <t>Student Labor-Regular Student Help</t>
  </si>
  <si>
    <t>612410</t>
  </si>
  <si>
    <t>Graduate Intern</t>
  </si>
  <si>
    <t>612305</t>
  </si>
  <si>
    <t>Graduate Assistants</t>
  </si>
  <si>
    <t>612300</t>
  </si>
  <si>
    <t>Reemployed Retirees</t>
  </si>
  <si>
    <t>612235</t>
  </si>
  <si>
    <t>612230</t>
  </si>
  <si>
    <t>Contractual</t>
  </si>
  <si>
    <t>612225</t>
  </si>
  <si>
    <t>Personal Service Agreements</t>
  </si>
  <si>
    <t>612220</t>
  </si>
  <si>
    <t>Athletic Coaches</t>
  </si>
  <si>
    <t>612215</t>
  </si>
  <si>
    <t>Durational Employees</t>
  </si>
  <si>
    <t>612210</t>
  </si>
  <si>
    <t>Permanent or Intermittent PT</t>
  </si>
  <si>
    <t>612205</t>
  </si>
  <si>
    <t>Temporary or Seasonal PT</t>
  </si>
  <si>
    <t>612200</t>
  </si>
  <si>
    <t>Lecturers-Non Teaching</t>
  </si>
  <si>
    <t>612130</t>
  </si>
  <si>
    <t>Lecturers-Teaching</t>
  </si>
  <si>
    <t>612110</t>
  </si>
  <si>
    <t>PT Salaries/Wages-Alt Ret Plan/Med</t>
  </si>
  <si>
    <t>611550</t>
  </si>
  <si>
    <t>PT Salaries/Wages-Alt Ret Plan/SS</t>
  </si>
  <si>
    <t>611540</t>
  </si>
  <si>
    <t>PT Salaries/Wages-Alt Ret Plan/NoSS</t>
  </si>
  <si>
    <t>611530</t>
  </si>
  <si>
    <t>PT Salaries/Wages-Teacher Rt/Med/SS</t>
  </si>
  <si>
    <t>611520</t>
  </si>
  <si>
    <t>PT Salaries/Wages-Teacher Ret/No SS</t>
  </si>
  <si>
    <t>611510</t>
  </si>
  <si>
    <t>Accrued Salary Expense</t>
  </si>
  <si>
    <t>611200</t>
  </si>
  <si>
    <t>Other Settlements - Reportable</t>
  </si>
  <si>
    <t>611180</t>
  </si>
  <si>
    <t>FT Salaries/Wages-Ret Not Eligible</t>
  </si>
  <si>
    <t>611160</t>
  </si>
  <si>
    <t>FT Salaries/Wages-Alt Ret Plan/Med</t>
  </si>
  <si>
    <t>611150</t>
  </si>
  <si>
    <t>FT Salaries/Wages-Alt Ret Plan/SS</t>
  </si>
  <si>
    <t>611140</t>
  </si>
  <si>
    <t>FT Salaries/Wages-Alt Ret Plan/NoSS</t>
  </si>
  <si>
    <t>611130</t>
  </si>
  <si>
    <t>FT Salaries/Wages-Teacher Rt/Med/SS</t>
  </si>
  <si>
    <t>611120</t>
  </si>
  <si>
    <t>FT Salaries/Wages-Teacher Ret/No SS</t>
  </si>
  <si>
    <t>611110</t>
  </si>
  <si>
    <t>FT Salaries/Wages-State Retirement</t>
  </si>
  <si>
    <t>611100</t>
  </si>
  <si>
    <t>Account Description</t>
  </si>
  <si>
    <t>Account</t>
  </si>
  <si>
    <t>First Time Full Time Retention and Persistence</t>
  </si>
  <si>
    <t>Increased Revenue</t>
  </si>
  <si>
    <t>Enrollment</t>
  </si>
  <si>
    <t>Academic Excellence</t>
  </si>
  <si>
    <t>BIOLO2 Biology - Science Computer Lab</t>
  </si>
  <si>
    <t>ATHL40 Athletics Administration Office</t>
  </si>
  <si>
    <t>ATHL42 Athletic Facilities</t>
  </si>
  <si>
    <t>ATHL43 Athletic Training</t>
  </si>
  <si>
    <t>ATHL44 Athletic Sports Information</t>
  </si>
  <si>
    <t>ATHL45 Athletic Promotion and Marketing</t>
  </si>
  <si>
    <t>ATHL46 Cheerleading</t>
  </si>
  <si>
    <t>ATHL47 Strength and Conditioning</t>
  </si>
  <si>
    <t>ATHL48 Athletic Scholarship</t>
  </si>
  <si>
    <t>ATHL49 Athletic Compliance</t>
  </si>
  <si>
    <t>ATHL50 Athletic Event Management</t>
  </si>
  <si>
    <t>ATHL53 Dance Team</t>
  </si>
  <si>
    <t>MENS40 Men's Baseball</t>
  </si>
  <si>
    <t>MENS41 Men's Basketball</t>
  </si>
  <si>
    <t>MENS42 Men's Cross Country</t>
  </si>
  <si>
    <t>MENS43 Men's Football</t>
  </si>
  <si>
    <t>MENS44 Men's Golf</t>
  </si>
  <si>
    <t>MENS46 Men's Soccer</t>
  </si>
  <si>
    <t>MENS50 Men's Track</t>
  </si>
  <si>
    <t>WMNS41 Women's Basketball</t>
  </si>
  <si>
    <t>WMNS42 Women's Cross Country</t>
  </si>
  <si>
    <t>WMNS44 Women's Golf</t>
  </si>
  <si>
    <t>WMNS45 Women's Lacrosse</t>
  </si>
  <si>
    <t>WMNS46 Women's Soccer</t>
  </si>
  <si>
    <t>WMNS47 Women's Softball</t>
  </si>
  <si>
    <t>WMNS48 Women's Swimming and Diving</t>
  </si>
  <si>
    <t>WMNS50 Women's Track</t>
  </si>
  <si>
    <t>WMNS51 Women's Volleyball</t>
  </si>
  <si>
    <t xml:space="preserve">Any Capital Equipment (i.e. lab equipment, copiers)  which requires replacing over next 3 years </t>
  </si>
  <si>
    <t>Equipment is generally defined as cost of $1,000 or greater per item with a useful life of 1 year or more, items which do not meet this criteria or are not equipment (i.e. staffing)  will be removed from the request.</t>
  </si>
  <si>
    <t>Do not include capital equipment which is part of large scale construction project (i.e. W&amp;D, Engineering Building, Huang Recreation Center)</t>
  </si>
  <si>
    <t>Location of requested Equipment</t>
  </si>
  <si>
    <t>If item is for lab, identify lab specialty</t>
  </si>
  <si>
    <t>Equipment Description</t>
  </si>
  <si>
    <t>Approximate age of current equipment</t>
  </si>
  <si>
    <t>Number of Items requested in Year 1</t>
  </si>
  <si>
    <t>TOTAL</t>
  </si>
  <si>
    <t>Item #</t>
  </si>
  <si>
    <t>Room #</t>
  </si>
  <si>
    <t>Existing computers and audio visual equipment replacements will be requested by IT or the Media Center.  If you have a room which has never had the item that you need from this list, or are requesting additional technology for a room, contact the following areas:</t>
  </si>
  <si>
    <t>Any Equipment less than $1,000  which requires replacing over next 3 years (intended to be substantial equipment no supplies) which does not already have a source of funds</t>
  </si>
  <si>
    <t>Division (i.e. Academic Affairs/Administrative Affairs))</t>
  </si>
  <si>
    <t>Academic School (Class, Information Technology)</t>
  </si>
  <si>
    <t>Academic/Operational Department</t>
  </si>
  <si>
    <t>Identify if IT/Facilities Support is Needed to Install</t>
  </si>
  <si>
    <t>If equipment is purchased, identify annual operating expense</t>
  </si>
  <si>
    <t>Other Comments (highlight if request is part of a renovation and provide more detail about any support needed to install or ongoing operating costs)</t>
  </si>
  <si>
    <t>replace</t>
  </si>
  <si>
    <t>Low</t>
  </si>
  <si>
    <t>unmet need</t>
  </si>
  <si>
    <t>Medium</t>
  </si>
  <si>
    <t>High</t>
  </si>
  <si>
    <t xml:space="preserve">Enrollment </t>
  </si>
  <si>
    <t>PRIORITIZATION OF ITEM                         (Select "High", "Medium" or "Low")</t>
  </si>
  <si>
    <t>Select a Strategic Alignment (Academic Excellence, Community Engagement, Enrollment, Increased Revenue, Safety)</t>
  </si>
  <si>
    <t>Select from "Replace" or "Unmet Need"</t>
  </si>
  <si>
    <t>SAFETY RISK?                         (Select "High", "Medium" or "Low")</t>
  </si>
  <si>
    <t>Connection to IBM Proposal if applicable (highlight in Yellow)</t>
  </si>
  <si>
    <t>Division (i.e. Academic Affairs/Administrative Affairs)</t>
  </si>
  <si>
    <t>SFY 2020    (Year 1)       Total Estimated Cost</t>
  </si>
  <si>
    <t>SFY 2021   (Year 2)       Total Estimated Cost</t>
  </si>
  <si>
    <t>SFY 2022    (Year 3)         Total Estimated Cost</t>
  </si>
  <si>
    <t>DOCUMENT THREE</t>
  </si>
  <si>
    <t>Tab 1</t>
  </si>
  <si>
    <t>Tab 2</t>
  </si>
  <si>
    <t>Academic Affairs</t>
  </si>
  <si>
    <t>Library</t>
  </si>
  <si>
    <t>Library, 1st floor</t>
  </si>
  <si>
    <t>RFID security system</t>
  </si>
  <si>
    <t>Replace</t>
  </si>
  <si>
    <t>9 years</t>
  </si>
  <si>
    <t>no</t>
  </si>
  <si>
    <t>annual maintenance service agreement; annual cost varies slightly.</t>
  </si>
  <si>
    <t>Digital maps</t>
  </si>
  <si>
    <t>Unmet Need</t>
  </si>
  <si>
    <t>Safety</t>
  </si>
  <si>
    <t>Library, 1st, 2nd and 4th floors</t>
  </si>
  <si>
    <t>Digital signage</t>
  </si>
  <si>
    <t>LIB-1</t>
  </si>
  <si>
    <t>LIB-2</t>
  </si>
  <si>
    <t>LIB-3</t>
  </si>
  <si>
    <t>SEST</t>
  </si>
  <si>
    <t>Technology &amp; Engineering Education</t>
  </si>
  <si>
    <t>Copernicus</t>
  </si>
  <si>
    <t>STEM Lab NC 101</t>
  </si>
  <si>
    <t>Photography Drones</t>
  </si>
  <si>
    <t>4 years</t>
  </si>
  <si>
    <t>No</t>
  </si>
  <si>
    <t>Vacuum pump</t>
  </si>
  <si>
    <t>Yes</t>
  </si>
  <si>
    <t xml:space="preserve">Physics &amp; Engineering Physics </t>
  </si>
  <si>
    <t>Introductory Lab (Phys 111)</t>
  </si>
  <si>
    <t>Lab data acquisition systems with sensors</t>
  </si>
  <si>
    <t>N</t>
  </si>
  <si>
    <t>Manufacturing &amp; Construction Management</t>
  </si>
  <si>
    <t>Robotics</t>
  </si>
  <si>
    <t>Hydraulic &amp; Pneumatic Systems</t>
  </si>
  <si>
    <t>Biology</t>
  </si>
  <si>
    <t>Human Physiology</t>
  </si>
  <si>
    <t>PowerLab 4/26 Data Acquisition System</t>
  </si>
  <si>
    <t>12 years</t>
  </si>
  <si>
    <t>Leica VT1200 Vibratome</t>
  </si>
  <si>
    <t>Advanced MFG / CNC</t>
  </si>
  <si>
    <t>Controller Upgrade for EZ Trak Mill</t>
  </si>
  <si>
    <t>Biomolecular Sciences</t>
  </si>
  <si>
    <t>NC 316</t>
  </si>
  <si>
    <t>12 Compound Microscopes</t>
  </si>
  <si>
    <t>Computer Electronics &amp; Graphics Technology</t>
  </si>
  <si>
    <t>Graphics Technology</t>
  </si>
  <si>
    <t>Digital Offset Printer</t>
  </si>
  <si>
    <t xml:space="preserve">Unmet need </t>
  </si>
  <si>
    <t>No current equipment</t>
  </si>
  <si>
    <t>Y</t>
  </si>
  <si>
    <t>Chemistry &amp; Biochemistry</t>
  </si>
  <si>
    <t>FTIR Spectrophotometer</t>
  </si>
  <si>
    <t>&gt;11 years</t>
  </si>
  <si>
    <t>Geological Sciences</t>
  </si>
  <si>
    <t>Leica DM2700 P Petrographic microscope and digital camera</t>
  </si>
  <si>
    <t>N/A</t>
  </si>
  <si>
    <t>Research/Advanced Lab</t>
  </si>
  <si>
    <t>Closed Cycle refrigerator sytem 10 K - 600K</t>
  </si>
  <si>
    <t>15 yrs</t>
  </si>
  <si>
    <t>Engineering</t>
  </si>
  <si>
    <t>Mechanical Engineering (ME 483-Aerodynamics)</t>
  </si>
  <si>
    <t xml:space="preserve">AF27A - Ancillary Air Compressor and Receiver </t>
  </si>
  <si>
    <t>Additional models: AF1450:A; E; R</t>
  </si>
  <si>
    <t>Environmental Science</t>
  </si>
  <si>
    <t>Leica DM750 compound microscope with ICC50 W camera</t>
  </si>
  <si>
    <t>Unmet need</t>
  </si>
  <si>
    <t>NA</t>
  </si>
  <si>
    <t>General Biology</t>
  </si>
  <si>
    <t>Genesys™ 30 Visible Spectrophotometer</t>
  </si>
  <si>
    <t>Metrology</t>
  </si>
  <si>
    <t>Optiv Performance 443 Multisensor Gantry Programmable CMM</t>
  </si>
  <si>
    <t>Geological Sciences and interdisciplinary (Civil Engineering)</t>
  </si>
  <si>
    <t xml:space="preserve">Primo Star LED with axiocam </t>
  </si>
  <si>
    <t>20 years</t>
  </si>
  <si>
    <t>n</t>
  </si>
  <si>
    <t>MULTI</t>
  </si>
  <si>
    <t>Upgrade to SEST Computing and instrumentation labs</t>
  </si>
  <si>
    <t>Mini Micro Pulse Lidar System</t>
  </si>
  <si>
    <t>Bichum</t>
  </si>
  <si>
    <t>SonTek FlowTracker handheld ADV</t>
  </si>
  <si>
    <t>Autosampler for Thermo Trace 1300/ISQ  Gas Chromatograph-Mass Spectrometer</t>
  </si>
  <si>
    <t>Unmet need (New equipment)</t>
  </si>
  <si>
    <t>Physics &amp; Engineering Physics</t>
  </si>
  <si>
    <t>Quantitative CCD Camera</t>
  </si>
  <si>
    <t>10 yrs</t>
  </si>
  <si>
    <t>Advanced Lab</t>
  </si>
  <si>
    <t>Double Slit single photon equipment</t>
  </si>
  <si>
    <t>Microtox Acute Toxity Tester</t>
  </si>
  <si>
    <t>Fanuc Robot-Tended Milling Center</t>
  </si>
  <si>
    <t>Cimel Sun Sky Lunar AERONET and Satellite Transmitter</t>
  </si>
  <si>
    <t>High energy Ball Milling equipment</t>
  </si>
  <si>
    <t>CITL Optical Cathodoluminescence Microscope Stage</t>
  </si>
  <si>
    <t>Universal mechanisms kit</t>
  </si>
  <si>
    <t>Urgrade Elvis system</t>
  </si>
  <si>
    <t xml:space="preserve">AE1450S Subsonic Wind Tunnel </t>
  </si>
  <si>
    <t>ME 483-Aerodynamics</t>
  </si>
  <si>
    <t>New Console for Bruker 300 MHz NMR (Equipment and Software Upgrade)</t>
  </si>
  <si>
    <t>&gt; 11 years</t>
  </si>
  <si>
    <t>YSI Pro 2030 SCT meter</t>
  </si>
  <si>
    <t>15 years</t>
  </si>
  <si>
    <t>NC 311</t>
  </si>
  <si>
    <t>Dissecting Microscopes</t>
  </si>
  <si>
    <t>Installation and Transportation for ME 483 Equipment</t>
  </si>
  <si>
    <t>Rotary vane roughing vacuum pump</t>
  </si>
  <si>
    <t>Quantum Design VersaLab Free</t>
  </si>
  <si>
    <t>Reichert electronic register colony counter</t>
  </si>
  <si>
    <t>12 y</t>
  </si>
  <si>
    <t>Conservation Biology</t>
  </si>
  <si>
    <t>Reconyx PC 900 Series Camera</t>
  </si>
  <si>
    <t>Integrative Biology</t>
  </si>
  <si>
    <t xml:space="preserve">#1660603EDU Mini Centrifuge, 120 V (set of 6) </t>
  </si>
  <si>
    <t>Autosampler for Perkin-Elmer Clarus 480 Gas Chromatograph</t>
  </si>
  <si>
    <t>Polar nephelometer</t>
  </si>
  <si>
    <t>Potentiostat/Galvanostat</t>
  </si>
  <si>
    <t>unmet Need</t>
  </si>
  <si>
    <t>Thermodynamic modeling software</t>
  </si>
  <si>
    <t xml:space="preserve">Lab scale rolling mill </t>
  </si>
  <si>
    <t>-</t>
  </si>
  <si>
    <t>Civil Engineering</t>
  </si>
  <si>
    <t>UV Transilluminator Imaging System</t>
  </si>
  <si>
    <t>Shaking Incubator</t>
  </si>
  <si>
    <t>Pipette Kits</t>
  </si>
  <si>
    <t>Differential Scanning Calorimeter  (To be shared with Engineering.)</t>
  </si>
  <si>
    <t>Teledyne ISCO model 6712 sampler</t>
  </si>
  <si>
    <t>Dionex Integrion IC water quality analyzer</t>
  </si>
  <si>
    <t>Laser Cutter Machine</t>
  </si>
  <si>
    <t>Microplate Reader</t>
  </si>
  <si>
    <t>Dissolved Oxygen Expansion Module</t>
  </si>
  <si>
    <t>Conductivity Expansion Module</t>
  </si>
  <si>
    <t xml:space="preserve">Thermo Fisher Laser-Ablation Inductivley-Coupled Plasma Mass Spectrometer (LA-ICP-MS) </t>
  </si>
  <si>
    <t>NEW BLDG</t>
  </si>
  <si>
    <t>Electrical Engineering</t>
  </si>
  <si>
    <t>Electrical panels</t>
  </si>
  <si>
    <t>Power Lab</t>
  </si>
  <si>
    <t>New Bldg Labs</t>
  </si>
  <si>
    <t>TeachSpin Condensed Matter system</t>
  </si>
  <si>
    <t>Modern Interferometry</t>
  </si>
  <si>
    <t>Controller Upgrade for EZ Pathe Lathe</t>
  </si>
  <si>
    <t>Leica EZ4 W rMP WiFi (set of 7)</t>
  </si>
  <si>
    <t>30 years</t>
  </si>
  <si>
    <t>Networking Lab</t>
  </si>
  <si>
    <t>Switches</t>
  </si>
  <si>
    <t>Routers</t>
  </si>
  <si>
    <t>Franck Hertz Equipment</t>
  </si>
  <si>
    <t>13yrs</t>
  </si>
  <si>
    <t xml:space="preserve">Starrett AV300 FOV CNC Field of View System </t>
  </si>
  <si>
    <t>Advanced MFG</t>
  </si>
  <si>
    <t>Polyjet 3d Printer</t>
  </si>
  <si>
    <t>CNC Lathe (upgrade to enclosure and live tooling)</t>
  </si>
  <si>
    <t>Universal mechanical test frame</t>
  </si>
  <si>
    <t>Replace or Refurbish</t>
  </si>
  <si>
    <t>&gt;20</t>
  </si>
  <si>
    <t>Fixturing and extensometers for mechanical testing</t>
  </si>
  <si>
    <t>Pendulum impact tester</t>
  </si>
  <si>
    <t>&gt;40</t>
  </si>
  <si>
    <t>New Brunswick Innova 2100 shaker</t>
  </si>
  <si>
    <t>-80 oC Freezer</t>
  </si>
  <si>
    <t>YSI EXO2 multiparameter datasonde</t>
  </si>
  <si>
    <t>Dynamic Light Scattering Instrument  (To be shared with Engineering.)</t>
  </si>
  <si>
    <t>Fanuc Controller Upgrade &amp; 4th Axis table for Bridgeport VMC</t>
  </si>
  <si>
    <t>Haas Mill</t>
  </si>
  <si>
    <t>Mahr MarForm MMQ 150</t>
  </si>
  <si>
    <t>X-ray teaching apparatus</t>
  </si>
  <si>
    <t>PanAnalytical Epsilon 3 X-Ray Fluorescence Spectrometer</t>
  </si>
  <si>
    <t>Inverted reflected light optical microscope</t>
  </si>
  <si>
    <t>&gt;30</t>
  </si>
  <si>
    <t>Ultrasonic bath</t>
  </si>
  <si>
    <t>2000g precise scale (0.1g precision)</t>
  </si>
  <si>
    <t>13 years</t>
  </si>
  <si>
    <t>Geological Sciences and interdisciplinary (Materials Engineering)</t>
  </si>
  <si>
    <t>BICO Chipmunk Jaw Crusher 241-34S2 (Single Phase) and BICO B-57 Dust Collector Base for jaw crusher</t>
  </si>
  <si>
    <t>SPEX 8530 Shatterbox</t>
  </si>
  <si>
    <t>Various Sensors</t>
  </si>
  <si>
    <t>Quantel 3 YAG laser ruggedized Q-switched</t>
  </si>
  <si>
    <t>5yrs</t>
  </si>
  <si>
    <t>Solar light photometer</t>
  </si>
  <si>
    <t>15 yr</t>
  </si>
  <si>
    <t>Probe for CNC Milling Machine</t>
  </si>
  <si>
    <t>Deburring station</t>
  </si>
  <si>
    <t>HF 235ESSOM Compact Flow Measurement Test Bench</t>
  </si>
  <si>
    <t>6 years</t>
  </si>
  <si>
    <t>TH501 ESSOM Temperature Measuring Test Bench</t>
  </si>
  <si>
    <t>Frantz Magnetic Barrier Laboratory Separator Model LB-1 equipped with Regulated Power Supply, and Low Field Control</t>
  </si>
  <si>
    <t xml:space="preserve">Robot arm for arc, tig, mig etc. welding </t>
  </si>
  <si>
    <t xml:space="preserve">Adept - Laser Powerbot </t>
  </si>
  <si>
    <t>Robot arm for paint with paint booth</t>
  </si>
  <si>
    <t>Okuma MU-S600V 5 Axis Machining Center</t>
  </si>
  <si>
    <t>Zygo ZeGage Optical Profilometer</t>
  </si>
  <si>
    <t>SEST-1</t>
  </si>
  <si>
    <t>SEST-2</t>
  </si>
  <si>
    <t>SEST-3</t>
  </si>
  <si>
    <t>SEST-4</t>
  </si>
  <si>
    <t>SEST-5</t>
  </si>
  <si>
    <t>SEST-6</t>
  </si>
  <si>
    <t>SEST-7</t>
  </si>
  <si>
    <t>SEST-8</t>
  </si>
  <si>
    <t>SEST-9</t>
  </si>
  <si>
    <t>SEST-10</t>
  </si>
  <si>
    <t>SEST-11</t>
  </si>
  <si>
    <t>SEST-12</t>
  </si>
  <si>
    <t>SEST-13</t>
  </si>
  <si>
    <t>SEST-14</t>
  </si>
  <si>
    <t>SEST-15</t>
  </si>
  <si>
    <t>SEST-16</t>
  </si>
  <si>
    <t>SEST-17</t>
  </si>
  <si>
    <t>SEST-18</t>
  </si>
  <si>
    <t>SEST-19</t>
  </si>
  <si>
    <t>SEST-20</t>
  </si>
  <si>
    <t xml:space="preserve"> </t>
  </si>
  <si>
    <t>SEST-21</t>
  </si>
  <si>
    <t>SEST-22</t>
  </si>
  <si>
    <t>SEST-23</t>
  </si>
  <si>
    <t>SEST-24</t>
  </si>
  <si>
    <t>SEST-25</t>
  </si>
  <si>
    <t>SEST-26</t>
  </si>
  <si>
    <t>SEST-29</t>
  </si>
  <si>
    <t>SEST-28</t>
  </si>
  <si>
    <t>SEST-27</t>
  </si>
  <si>
    <t>SEST-30</t>
  </si>
  <si>
    <t>SEST-31</t>
  </si>
  <si>
    <t>SEST-32</t>
  </si>
  <si>
    <t>SEST-33</t>
  </si>
  <si>
    <t>SEST-34</t>
  </si>
  <si>
    <t>SEST-35</t>
  </si>
  <si>
    <t>SEST-36</t>
  </si>
  <si>
    <t>SEST-37</t>
  </si>
  <si>
    <t>SEST-38</t>
  </si>
  <si>
    <t>SEST-39</t>
  </si>
  <si>
    <t>SEST-40</t>
  </si>
  <si>
    <t>SEST-41</t>
  </si>
  <si>
    <t>SEST-42</t>
  </si>
  <si>
    <t>SEST-43</t>
  </si>
  <si>
    <t>SEST-44</t>
  </si>
  <si>
    <t>SEST-47</t>
  </si>
  <si>
    <t>SEST-45</t>
  </si>
  <si>
    <t>SEST-46</t>
  </si>
  <si>
    <t>SEST-48</t>
  </si>
  <si>
    <t>SEST-49</t>
  </si>
  <si>
    <t>SEST-50</t>
  </si>
  <si>
    <t>SEST-51</t>
  </si>
  <si>
    <t>SEST-52</t>
  </si>
  <si>
    <t>SEST-53</t>
  </si>
  <si>
    <t>SEST-54</t>
  </si>
  <si>
    <t>SEST-55</t>
  </si>
  <si>
    <t>SEST-56</t>
  </si>
  <si>
    <t>SEST-57</t>
  </si>
  <si>
    <t>SEST-58</t>
  </si>
  <si>
    <t>SEST-59</t>
  </si>
  <si>
    <t>SEST-60</t>
  </si>
  <si>
    <t>SEST-61</t>
  </si>
  <si>
    <t>SEST-62</t>
  </si>
  <si>
    <t>SEST-63</t>
  </si>
  <si>
    <t>SEST-64</t>
  </si>
  <si>
    <t>SEST-65</t>
  </si>
  <si>
    <t>SEST-66</t>
  </si>
  <si>
    <t>SEST-67</t>
  </si>
  <si>
    <t>SEST-68</t>
  </si>
  <si>
    <t>SEST-69</t>
  </si>
  <si>
    <t>SEST-70</t>
  </si>
  <si>
    <t>SEST-71</t>
  </si>
  <si>
    <t>SEST-72</t>
  </si>
  <si>
    <t>SEST-73</t>
  </si>
  <si>
    <t>SEST-74</t>
  </si>
  <si>
    <t>SEST-75</t>
  </si>
  <si>
    <t>SEST-76</t>
  </si>
  <si>
    <t>SEST-77</t>
  </si>
  <si>
    <t>SEST-78</t>
  </si>
  <si>
    <t>SEST-79</t>
  </si>
  <si>
    <t>SEST-80</t>
  </si>
  <si>
    <t>SEST-81</t>
  </si>
  <si>
    <t>SEST-82</t>
  </si>
  <si>
    <t>SEST-83</t>
  </si>
  <si>
    <t>SEST-84</t>
  </si>
  <si>
    <t>SEST-85</t>
  </si>
  <si>
    <t>SEST-86</t>
  </si>
  <si>
    <t>SEST-87</t>
  </si>
  <si>
    <t>SEST-88</t>
  </si>
  <si>
    <t>SEST-89</t>
  </si>
  <si>
    <t>SEST-90</t>
  </si>
  <si>
    <t>SEST-91</t>
  </si>
  <si>
    <t>SEST-92</t>
  </si>
  <si>
    <t>SEST-93</t>
  </si>
  <si>
    <t>SEST-94</t>
  </si>
  <si>
    <t>SEST-95</t>
  </si>
  <si>
    <t>SEST-96</t>
  </si>
  <si>
    <t>SEST-97</t>
  </si>
  <si>
    <t>SEST-98</t>
  </si>
  <si>
    <t>SEST9-9</t>
  </si>
  <si>
    <t>SEST-100</t>
  </si>
  <si>
    <t>SEST-101</t>
  </si>
  <si>
    <t>SEST-102</t>
  </si>
  <si>
    <t>SEST-103</t>
  </si>
  <si>
    <t>SEST-104</t>
  </si>
  <si>
    <t>SEST-105</t>
  </si>
  <si>
    <t>SEST-106</t>
  </si>
  <si>
    <t>SEST-107</t>
  </si>
  <si>
    <t>Finance</t>
  </si>
  <si>
    <t>RVAC</t>
  </si>
  <si>
    <t>82" TV display (for Financial Data)</t>
  </si>
  <si>
    <t xml:space="preserve">120$ a year </t>
  </si>
  <si>
    <t>SOB/FIN-1</t>
  </si>
  <si>
    <t>Finance Department</t>
  </si>
  <si>
    <t>4xx</t>
  </si>
  <si>
    <t>Office Printer( for new hires)</t>
  </si>
  <si>
    <t>IT</t>
  </si>
  <si>
    <t>Management &amp; Organization</t>
  </si>
  <si>
    <t>Faculty offices, Vance Academic Center</t>
  </si>
  <si>
    <t>Office printers for new faculty</t>
  </si>
  <si>
    <t>installation help helpful</t>
  </si>
  <si>
    <t>SOB/MGT-1</t>
  </si>
  <si>
    <t>Chemistry &amp; Bioochemistry</t>
  </si>
  <si>
    <t>Copernicus Hall</t>
  </si>
  <si>
    <t>NC 444</t>
  </si>
  <si>
    <t>Upper Level Lab</t>
  </si>
  <si>
    <t>Oven (to dry glassware for advanced synthesis)</t>
  </si>
  <si>
    <t>NC 226</t>
  </si>
  <si>
    <t xml:space="preserve">Introductory Physics Lab (PHYS 111) </t>
  </si>
  <si>
    <t>PASCO Photogate timers</t>
  </si>
  <si>
    <t>NC 523</t>
  </si>
  <si>
    <t>PHYS 121/125</t>
  </si>
  <si>
    <t>Hotplate</t>
  </si>
  <si>
    <t>Force Table Pulley &amp; clamp</t>
  </si>
  <si>
    <t>NC 519</t>
  </si>
  <si>
    <t>PHYS 122/126</t>
  </si>
  <si>
    <t>PASCO Interface 850</t>
  </si>
  <si>
    <t>String vibrator</t>
  </si>
  <si>
    <t>Resonance apparatus</t>
  </si>
  <si>
    <t>Environmental Science/Aquatic ecology</t>
  </si>
  <si>
    <t>Salinty refractometer</t>
  </si>
  <si>
    <t>Adjustable solution dispenser</t>
  </si>
  <si>
    <t>Scout Pro SP4001 blaance</t>
  </si>
  <si>
    <t>Lab cart</t>
  </si>
  <si>
    <t>NC 324</t>
  </si>
  <si>
    <t>Integrative Bio &amp; Epigenetics</t>
  </si>
  <si>
    <t>Classroom 100–1,000 μl Digital Micropipet, Set of 8</t>
  </si>
  <si>
    <t>Unmet</t>
  </si>
  <si>
    <t>low</t>
  </si>
  <si>
    <t>Chem Biochem</t>
  </si>
  <si>
    <t>Biochemistry Lab</t>
  </si>
  <si>
    <t>UV Blacklight- to read plates and detect fluorescence</t>
  </si>
  <si>
    <t>Free fall timer adapters</t>
  </si>
  <si>
    <t>Spectrum Tube Power Supply</t>
  </si>
  <si>
    <t>NC 109</t>
  </si>
  <si>
    <t>PHYS 450, 452, Research</t>
  </si>
  <si>
    <t>300 ml hydrothermal autoclave reactor</t>
  </si>
  <si>
    <t>PTFE Lined vessel lined Tank container</t>
  </si>
  <si>
    <t>Plant Biology Teaching</t>
  </si>
  <si>
    <t>LabQuest 2 hand-held Graphic display hardware (6), with oxygen sensors (6) and BioChambers (6)</t>
  </si>
  <si>
    <t>Pipette Set, 4-pack, molecular biology</t>
  </si>
  <si>
    <t>NC332</t>
  </si>
  <si>
    <t>Anatomy and Physiology</t>
  </si>
  <si>
    <t>Respiratory Effort Transducer - MP3X/45 Part #: SS5LB</t>
  </si>
  <si>
    <t>Temp., surface/fast-response Transducer Part #: SS6L</t>
  </si>
  <si>
    <t>Vacuum Pump for Rotoray Evaporator</t>
  </si>
  <si>
    <t>Organic Lab</t>
  </si>
  <si>
    <t>Brunton Induction-Damped Standard Pocket Transit</t>
  </si>
  <si>
    <t>10 years</t>
  </si>
  <si>
    <t>Temperature probe</t>
  </si>
  <si>
    <t>Super pulley</t>
  </si>
  <si>
    <t>Mini Centrifuge</t>
  </si>
  <si>
    <t>OHAUS Scout portable balance</t>
  </si>
  <si>
    <t>CLASS</t>
  </si>
  <si>
    <t>Modern Languages</t>
  </si>
  <si>
    <t>Willard DiLoreto</t>
  </si>
  <si>
    <t>D403</t>
  </si>
  <si>
    <t>Savin MP C4504ex Color Copier/Printer/Scanner</t>
  </si>
  <si>
    <t>Price quoted from A&amp;A Office Systems</t>
  </si>
  <si>
    <t>Psychological Sciences</t>
  </si>
  <si>
    <t>Marcus White</t>
  </si>
  <si>
    <t>TBD</t>
  </si>
  <si>
    <t>Psychological physiology</t>
  </si>
  <si>
    <t>iWorx Psychological Physiology Teaching Kit</t>
  </si>
  <si>
    <t xml:space="preserve">No space needs or installation costs. Operating expenses appear to be zero but this will be confirmed. </t>
  </si>
  <si>
    <t>Music</t>
  </si>
  <si>
    <t>Welte</t>
  </si>
  <si>
    <t>Mirafone Model 188 4/4 CC tuba with hard case:</t>
  </si>
  <si>
    <t xml:space="preserve">Tied to equipment request below $1000 for gig bag, mouthpiece and mute. ($866). </t>
  </si>
  <si>
    <t>Fox Renard Model 220 bassoon</t>
  </si>
  <si>
    <t>Burkhart Deluxe piccolo, with headjoint upgrade and high G# facilitator</t>
  </si>
  <si>
    <t>Communication</t>
  </si>
  <si>
    <t>Vance</t>
  </si>
  <si>
    <t>Sony Alpha a6500 Mirrorless Digital Camera with 16-50mm Lens Kit</t>
  </si>
  <si>
    <t>Tied to equipment request below $1000 for 15 shotgun microphones (two items totaling $4950).</t>
  </si>
  <si>
    <t>Nikon D850 DSLR Camera</t>
  </si>
  <si>
    <t>Sony Alpha a7III Camera with Lens</t>
  </si>
  <si>
    <t>Jay Haide `a l'ancienne Ruggieri Model 4/4 Cello</t>
  </si>
  <si>
    <t>Emmanuel Wilfer Bass with bow and case</t>
  </si>
  <si>
    <t>iPad Pro 12.9 inch with 512 GB and accessories</t>
  </si>
  <si>
    <t>iPad cost $1,149; accessories might have to be purchased separately</t>
  </si>
  <si>
    <t>CLASS-1</t>
  </si>
  <si>
    <t>CLASS-2</t>
  </si>
  <si>
    <t>CLASS-3</t>
  </si>
  <si>
    <t>CLASS-4</t>
  </si>
  <si>
    <t>CLASS-5</t>
  </si>
  <si>
    <t>CLASS-6</t>
  </si>
  <si>
    <t>CLASS-7</t>
  </si>
  <si>
    <t>CLASS-8</t>
  </si>
  <si>
    <t>CLASS-9</t>
  </si>
  <si>
    <t>CLASS-10</t>
  </si>
  <si>
    <t>CLASS-11</t>
  </si>
  <si>
    <t>Gig bag, mouthpiece and mute for Mirafone tuba capital equipment request</t>
  </si>
  <si>
    <t>Zoom F1 Field Recorder with Lavalier Mic</t>
  </si>
  <si>
    <t>Tied to capital equipment request for Sony Alpha a6500 Mirrorless Digital Camera</t>
  </si>
  <si>
    <t>Zoom SGH-6 Shotgun Microphone Capsule</t>
  </si>
  <si>
    <t>Nikon 50 mm lens</t>
  </si>
  <si>
    <t>Nikon 24-85mm Lens</t>
  </si>
  <si>
    <t>Nikon 70-300mm VR AFP</t>
  </si>
  <si>
    <t>Sony Mirrorless 55mm Lens</t>
  </si>
  <si>
    <t>Canon Prograf 1000 Printer</t>
  </si>
  <si>
    <t>Aputure Light Storm LS C120D II LED Light Kit with V-Mount Battery Plate</t>
  </si>
  <si>
    <t>Impact Luxbanx Duo Medium Octagonal Softbox (60")</t>
  </si>
  <si>
    <t>SOB</t>
  </si>
  <si>
    <t>No. of Items requested in Year 1</t>
  </si>
  <si>
    <t>100000 201000 401000</t>
  </si>
  <si>
    <t>a</t>
  </si>
  <si>
    <t>Chem &amp; Biochem----(a) Organic (b) Inorganic (c) Analytical (d) Physical</t>
  </si>
  <si>
    <t>Physics &amp; Eng'g Physics</t>
  </si>
  <si>
    <t>Mech Eng'g ME483-Aerodyn'mcs</t>
  </si>
  <si>
    <t>Environm'l Science</t>
  </si>
  <si>
    <t>Trimble R8s Geospatial unit - Base and Rover mode: Unit complements 2018 Trimble R8s unit; allows (1) a second unit for teaching &amp; (2) provides a geospatial location in areas without cellphone coverage.</t>
  </si>
  <si>
    <t>AF27 Laval Nozzle Flow Apparatus. Floor-standing apparatus to demonstrate thermodynamics &amp; fluid mechanics of adiabatic expansion of air through subsonic &amp; supersonic nozzles.</t>
  </si>
  <si>
    <t>Chem &amp; Biochem----(a) Physical (b) Analytical (c) Organic</t>
  </si>
  <si>
    <t>Geol Sci's and interdisc'y (Mater'ls Eng'g and Chem &amp; Biochem)</t>
  </si>
  <si>
    <t xml:space="preserve">AF1125 Bench Top Wind Tunnel.  System for aerodynamic experm'tation. Range of models &amp; req'd instrumentaion included; provides accurate results, suitable for UG study and research projects. </t>
  </si>
  <si>
    <t>ME 483-Aerodyn'mics</t>
  </si>
  <si>
    <t>AF10 Modular Flow Bench.  Fully mobile bench provides basic airflow facilities; enables wide range of practical airflow investigations. Suitable for basic demos, lab, and project work.</t>
  </si>
  <si>
    <t>Mech Eng'g ME 483-Aerodyn'mics</t>
  </si>
  <si>
    <t>Environment'l Science</t>
  </si>
  <si>
    <t>Unmet need (New equip't)</t>
  </si>
  <si>
    <t>Mech Eng'g, Mech Eng'g Tech, Mfg Engr Tech</t>
  </si>
  <si>
    <t xml:space="preserve">Chem &amp; Biochem----(a) Physical (b) Analytical (c) Inorganic </t>
  </si>
  <si>
    <t>Environmentl Science</t>
  </si>
  <si>
    <t>Manufacturing &amp; Const Mgmt</t>
  </si>
  <si>
    <t>Computer Elect &amp; Graph Tech</t>
  </si>
  <si>
    <t>BioChem &amp; Biochem Analytical Chemistry &amp; Biochemistry</t>
  </si>
  <si>
    <t>BioChem &amp; Biochem, Physical Chem &amp; Bioch</t>
  </si>
  <si>
    <t>High freq'cy dielectic/ impedance analyzer</t>
  </si>
  <si>
    <t>Geol Sci' &amp;  interdisc'y (Physics &amp; Eng'g Physics, Mater'ls Eng'g and Chem &amp; Biochem)</t>
  </si>
  <si>
    <r>
      <t xml:space="preserve">&gt; Computers and mobile devices please submit this form: </t>
    </r>
    <r>
      <rPr>
        <b/>
        <u/>
        <sz val="8"/>
        <color theme="3"/>
        <rFont val="Calibri"/>
        <family val="2"/>
      </rPr>
      <t xml:space="preserve"> Service Offering: Classroom/Lab Request for Funding – Hardware</t>
    </r>
    <r>
      <rPr>
        <sz val="8"/>
        <rFont val="Calibri"/>
        <family val="2"/>
      </rPr>
      <t xml:space="preserve"> and you may contact Amy Kullgren in IT.   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</si>
  <si>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8"/>
        <color theme="3"/>
        <rFont val="Calibri"/>
        <family val="2"/>
      </rPr>
      <t>https://form.jotform.com/73025596788976</t>
    </r>
    <r>
      <rPr>
        <sz val="8"/>
        <rFont val="Calibri"/>
        <family val="2"/>
      </rPr>
      <t xml:space="preserve"> ”   and you may contact Chad Valk in the Media Center</t>
    </r>
  </si>
  <si>
    <r>
      <t xml:space="preserve">&gt; Computers and mobile devices please submit this form: </t>
    </r>
    <r>
      <rPr>
        <b/>
        <u/>
        <sz val="8"/>
        <color theme="3"/>
        <rFont val="Times New Roman"/>
        <family val="1"/>
      </rPr>
      <t xml:space="preserve"> Service Offering: Classroom/Lab Request for Funding – Hardware</t>
    </r>
    <r>
      <rPr>
        <sz val="8"/>
        <rFont val="Times New Roman"/>
        <family val="1"/>
      </rPr>
      <t xml:space="preserve"> and you may contact Amy Kullgren in IT.   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</si>
  <si>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8"/>
        <color theme="3"/>
        <rFont val="Times New Roman"/>
        <family val="1"/>
      </rPr>
      <t>https://form.jotform.com/73025596788976</t>
    </r>
    <r>
      <rPr>
        <sz val="8"/>
        <rFont val="Times New Roman"/>
        <family val="1"/>
      </rPr>
      <t xml:space="preserve"> ”   and you may contact Chad Valk in the Media Center</t>
    </r>
  </si>
  <si>
    <t>SEPS</t>
  </si>
  <si>
    <t>NRSE</t>
  </si>
  <si>
    <t xml:space="preserve">NC </t>
  </si>
  <si>
    <t>ED</t>
  </si>
  <si>
    <t>hospital bed, CPR mode</t>
  </si>
  <si>
    <t>high</t>
  </si>
  <si>
    <t>Allow department to continue to furnish renovated lab space for the ED room</t>
  </si>
  <si>
    <t xml:space="preserve">NRSE </t>
  </si>
  <si>
    <t>SimView camerca &amp; mic</t>
  </si>
  <si>
    <t>PEHP</t>
  </si>
  <si>
    <t>Kaiser</t>
  </si>
  <si>
    <t>009 Kaiser</t>
  </si>
  <si>
    <t>Athletic Training</t>
  </si>
  <si>
    <t>Wireless Muscle Stimulation Machine</t>
  </si>
  <si>
    <t>Allows AT staff to perform rehabiliation programs in any area, not tied to an electrical outlet. Makes the protocol mobile and can be done on the field/out of the AT room.</t>
  </si>
  <si>
    <t>006 Kaiser</t>
  </si>
  <si>
    <t>Exercise Physiology</t>
  </si>
  <si>
    <t>BF-350 Total Body Composition Analyzer</t>
  </si>
  <si>
    <t>Replaces current Tanita scale for bioelectrical impedance measure that is &gt;10 years old</t>
  </si>
  <si>
    <t>ICU</t>
  </si>
  <si>
    <t>IV pumps</t>
  </si>
  <si>
    <t>medium</t>
  </si>
  <si>
    <t>Allow department to continue to furnish renovated lab space for the ICU room</t>
  </si>
  <si>
    <t>BiPAP</t>
  </si>
  <si>
    <t>Active/Kinethetic Classroom Equipment (treadmill desk, cycle desks, standing desks, etc.)</t>
  </si>
  <si>
    <t>Creates an updated learning classroom which increases attractiveness of the program as well as develops students more aware of their health and body connection to learning. Additional $19,000 is estimated by IT to install TV and transmitter switches</t>
  </si>
  <si>
    <t>Tanita Body Composition Analyzer</t>
  </si>
  <si>
    <t>Allows for an ease of use, accurate (+/- 2% body composition, bone mineral density, body water) analysis.</t>
  </si>
  <si>
    <t>ParvoMedics Metabolic System</t>
  </si>
  <si>
    <t>Replaces current ParvoMedics system with additional lab add-ons (respiratory measures, metabolic measurements), the 1250 cost is a yearly warranty but system would be warrantied for the first few years.</t>
  </si>
  <si>
    <t>SEPS-1</t>
  </si>
  <si>
    <t>SEPS-2</t>
  </si>
  <si>
    <t>SEPS-3</t>
  </si>
  <si>
    <t>SEPS-4</t>
  </si>
  <si>
    <t>SEPS-5</t>
  </si>
  <si>
    <t>SEPS-6</t>
  </si>
  <si>
    <t>SEPS-8</t>
  </si>
  <si>
    <t>SEPS-9</t>
  </si>
  <si>
    <t>SEPS-10</t>
  </si>
  <si>
    <t>SPED</t>
  </si>
  <si>
    <t>Carroll Hall</t>
  </si>
  <si>
    <t>iPad Pro 11-inch.  64GB</t>
  </si>
  <si>
    <t>Requested to utilize during Student Teaching Observations</t>
  </si>
  <si>
    <t>Apple Pencil, compatible with iPad</t>
  </si>
  <si>
    <t>Utilize pen with iPad</t>
  </si>
  <si>
    <t>Year 1 Accum'd Cost</t>
  </si>
  <si>
    <t>February 6, 2019</t>
  </si>
  <si>
    <t>&lt;--Rank</t>
  </si>
  <si>
    <t>Accum'd Total</t>
  </si>
  <si>
    <t>Febraury 8, 2019</t>
  </si>
  <si>
    <t>REVISION 2</t>
  </si>
  <si>
    <t>Feb 8 Rev'd Priorities</t>
  </si>
  <si>
    <t>Highest</t>
  </si>
  <si>
    <t>Moderate</t>
  </si>
  <si>
    <t>Other Year 1</t>
  </si>
  <si>
    <t>Year 1</t>
  </si>
  <si>
    <t>Year 2</t>
  </si>
  <si>
    <t>Year 3</t>
  </si>
  <si>
    <t>Group Rankings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</si>
</sst>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&quot;$&quot;#,##0.0_);\(&quot;$&quot;#,##0.0\)"/>
  </numFmts>
  <fonts count="4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name val="Microsoft Sans Serif"/>
      <family val="2"/>
      <charset val="204"/>
    </font>
    <font>
      <sz val="8"/>
      <name val="Microsoft Sans Serif"/>
      <family val="2"/>
      <charset val="20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8"/>
      <color rgb="FF333333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name val="Calibri"/>
      <family val="2"/>
    </font>
    <font>
      <b/>
      <sz val="8"/>
      <color rgb="FF0432FF"/>
      <name val="Times New Roman"/>
      <family val="1"/>
    </font>
    <font>
      <b/>
      <sz val="8"/>
      <color rgb="FFC00000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u/>
      <sz val="8"/>
      <color theme="3"/>
      <name val="Calibri"/>
      <family val="2"/>
    </font>
    <font>
      <b/>
      <u/>
      <sz val="8"/>
      <color theme="3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941651"/>
      <name val="Times New Roman"/>
      <family val="1"/>
    </font>
    <font>
      <sz val="8"/>
      <color rgb="FF941651"/>
      <name val="Times New Roman"/>
      <family val="1"/>
    </font>
    <font>
      <b/>
      <sz val="8"/>
      <color rgb="FF942093"/>
      <name val="Times New Roman"/>
      <family val="1"/>
    </font>
    <font>
      <b/>
      <sz val="8"/>
      <color rgb="FF011893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Calibri"/>
      <family val="2"/>
    </font>
    <font>
      <b/>
      <sz val="8"/>
      <color rgb="FFC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DFFFFD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011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0" fontId="14" fillId="0" borderId="0"/>
    <xf numFmtId="0" fontId="2" fillId="0" borderId="0"/>
    <xf numFmtId="0" fontId="1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 applyAlignment="1"/>
    <xf numFmtId="5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/>
    <xf numFmtId="164" fontId="4" fillId="0" borderId="0" xfId="2" applyNumberFormat="1" applyFont="1" applyFill="1" applyBorder="1"/>
    <xf numFmtId="164" fontId="4" fillId="0" borderId="0" xfId="2" applyNumberFormat="1" applyFont="1" applyFill="1" applyBorder="1" applyAlignment="1"/>
    <xf numFmtId="37" fontId="4" fillId="0" borderId="0" xfId="1" applyNumberFormat="1" applyFont="1" applyFill="1" applyBorder="1" applyAlignment="1"/>
    <xf numFmtId="49" fontId="4" fillId="0" borderId="0" xfId="1" applyNumberFormat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/>
    <xf numFmtId="5" fontId="5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/>
    <xf numFmtId="164" fontId="5" fillId="0" borderId="0" xfId="2" applyNumberFormat="1" applyFont="1" applyFill="1" applyBorder="1"/>
    <xf numFmtId="164" fontId="5" fillId="0" borderId="0" xfId="2" applyNumberFormat="1" applyFont="1" applyFill="1" applyBorder="1" applyAlignment="1"/>
    <xf numFmtId="37" fontId="5" fillId="0" borderId="0" xfId="1" applyNumberFormat="1" applyFont="1" applyFill="1" applyBorder="1" applyAlignment="1"/>
    <xf numFmtId="49" fontId="5" fillId="0" borderId="0" xfId="1" applyNumberFormat="1" applyFont="1" applyFill="1" applyBorder="1"/>
    <xf numFmtId="0" fontId="8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164" fontId="5" fillId="0" borderId="3" xfId="2" applyNumberFormat="1" applyFont="1" applyFill="1" applyBorder="1" applyAlignment="1">
      <alignment horizontal="center" wrapText="1"/>
    </xf>
    <xf numFmtId="37" fontId="5" fillId="0" borderId="3" xfId="2" applyNumberFormat="1" applyFont="1" applyFill="1" applyBorder="1" applyAlignment="1">
      <alignment horizontal="center" wrapText="1"/>
    </xf>
    <xf numFmtId="5" fontId="5" fillId="0" borderId="3" xfId="2" applyNumberFormat="1" applyFont="1" applyFill="1" applyBorder="1" applyAlignment="1">
      <alignment horizontal="center" wrapText="1"/>
    </xf>
    <xf numFmtId="44" fontId="5" fillId="0" borderId="3" xfId="2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center" wrapText="1"/>
    </xf>
    <xf numFmtId="5" fontId="5" fillId="0" borderId="0" xfId="2" applyNumberFormat="1" applyFont="1" applyFill="1" applyBorder="1" applyAlignment="1">
      <alignment horizontal="center" wrapText="1"/>
    </xf>
    <xf numFmtId="44" fontId="5" fillId="0" borderId="0" xfId="2" applyFont="1" applyFill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9" fontId="10" fillId="0" borderId="0" xfId="1" applyNumberFormat="1" applyFont="1" applyFill="1" applyBorder="1" applyAlignment="1">
      <alignment vertical="top" wrapText="1"/>
    </xf>
    <xf numFmtId="6" fontId="10" fillId="0" borderId="0" xfId="1" applyNumberFormat="1" applyFont="1" applyFill="1" applyBorder="1" applyAlignment="1">
      <alignment vertical="top" wrapText="1"/>
    </xf>
    <xf numFmtId="164" fontId="10" fillId="0" borderId="0" xfId="2" applyNumberFormat="1" applyFont="1" applyFill="1" applyBorder="1" applyAlignment="1">
      <alignment horizontal="center" vertical="top"/>
    </xf>
    <xf numFmtId="37" fontId="10" fillId="0" borderId="0" xfId="2" applyNumberFormat="1" applyFont="1" applyFill="1" applyBorder="1" applyAlignment="1">
      <alignment horizontal="center" vertical="top"/>
    </xf>
    <xf numFmtId="5" fontId="10" fillId="0" borderId="0" xfId="2" applyNumberFormat="1" applyFont="1" applyFill="1" applyBorder="1" applyAlignment="1">
      <alignment vertical="top"/>
    </xf>
    <xf numFmtId="5" fontId="10" fillId="0" borderId="0" xfId="2" applyNumberFormat="1" applyFont="1" applyFill="1" applyBorder="1" applyAlignment="1">
      <alignment horizontal="center" vertical="top"/>
    </xf>
    <xf numFmtId="164" fontId="10" fillId="0" borderId="0" xfId="2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49" fontId="10" fillId="0" borderId="0" xfId="1" applyNumberFormat="1" applyFont="1" applyFill="1" applyBorder="1" applyAlignment="1">
      <alignment vertical="top" wrapText="1"/>
    </xf>
    <xf numFmtId="49" fontId="10" fillId="0" borderId="0" xfId="1" applyNumberFormat="1" applyFont="1" applyFill="1" applyBorder="1" applyAlignment="1">
      <alignment horizontal="center" vertical="top"/>
    </xf>
    <xf numFmtId="49" fontId="10" fillId="0" borderId="0" xfId="1" applyNumberFormat="1" applyFont="1" applyAlignment="1">
      <alignment horizontal="center"/>
    </xf>
    <xf numFmtId="9" fontId="10" fillId="0" borderId="0" xfId="1" applyNumberFormat="1" applyFont="1" applyFill="1" applyBorder="1" applyAlignment="1">
      <alignment horizontal="center" vertical="top" wrapText="1"/>
    </xf>
    <xf numFmtId="0" fontId="10" fillId="0" borderId="0" xfId="1" applyFont="1" applyAlignment="1">
      <alignment wrapText="1"/>
    </xf>
    <xf numFmtId="5" fontId="11" fillId="0" borderId="0" xfId="1" applyNumberFormat="1" applyFont="1"/>
    <xf numFmtId="5" fontId="11" fillId="0" borderId="0" xfId="1" applyNumberFormat="1" applyFont="1" applyFill="1"/>
    <xf numFmtId="49" fontId="11" fillId="0" borderId="0" xfId="1" applyNumberFormat="1" applyFont="1" applyAlignment="1">
      <alignment horizontal="left" wrapText="1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Alignment="1">
      <alignment wrapText="1"/>
    </xf>
    <xf numFmtId="164" fontId="10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37" fontId="10" fillId="0" borderId="0" xfId="1" applyNumberFormat="1" applyFont="1" applyFill="1" applyBorder="1" applyAlignment="1"/>
    <xf numFmtId="0" fontId="11" fillId="0" borderId="0" xfId="1" applyFont="1" applyFill="1" applyAlignment="1">
      <alignment wrapText="1"/>
    </xf>
    <xf numFmtId="5" fontId="10" fillId="0" borderId="0" xfId="2" applyNumberFormat="1" applyFont="1" applyFill="1" applyBorder="1" applyAlignment="1">
      <alignment horizontal="center"/>
    </xf>
    <xf numFmtId="49" fontId="10" fillId="0" borderId="0" xfId="1" applyNumberFormat="1" applyFont="1" applyAlignment="1">
      <alignment horizontal="left" wrapText="1"/>
    </xf>
    <xf numFmtId="5" fontId="10" fillId="0" borderId="0" xfId="2" applyNumberFormat="1" applyFont="1" applyFill="1" applyBorder="1"/>
    <xf numFmtId="5" fontId="10" fillId="0" borderId="0" xfId="2" applyNumberFormat="1" applyFont="1" applyFill="1" applyBorder="1" applyAlignment="1"/>
    <xf numFmtId="49" fontId="10" fillId="0" borderId="0" xfId="1" applyNumberFormat="1" applyFont="1" applyFill="1" applyBorder="1"/>
    <xf numFmtId="37" fontId="10" fillId="0" borderId="0" xfId="2" applyNumberFormat="1" applyFont="1" applyFill="1" applyBorder="1" applyAlignment="1">
      <alignment horizontal="center"/>
    </xf>
    <xf numFmtId="5" fontId="10" fillId="3" borderId="4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3" fillId="0" borderId="0" xfId="3"/>
    <xf numFmtId="0" fontId="13" fillId="0" borderId="0" xfId="3" applyNumberFormat="1" applyFont="1"/>
    <xf numFmtId="0" fontId="15" fillId="0" borderId="0" xfId="0" applyFont="1"/>
    <xf numFmtId="5" fontId="15" fillId="0" borderId="0" xfId="0" applyNumberFormat="1" applyFont="1"/>
    <xf numFmtId="0" fontId="15" fillId="2" borderId="0" xfId="0" applyFont="1" applyFill="1"/>
    <xf numFmtId="5" fontId="15" fillId="2" borderId="0" xfId="0" applyNumberFormat="1" applyFont="1" applyFill="1"/>
    <xf numFmtId="0" fontId="17" fillId="0" borderId="1" xfId="0" applyFont="1" applyBorder="1"/>
    <xf numFmtId="0" fontId="18" fillId="4" borderId="1" xfId="0" applyFont="1" applyFill="1" applyBorder="1" applyAlignment="1">
      <alignment horizontal="center" wrapText="1"/>
    </xf>
    <xf numFmtId="0" fontId="17" fillId="4" borderId="1" xfId="0" applyFont="1" applyFill="1" applyBorder="1"/>
    <xf numFmtId="5" fontId="17" fillId="3" borderId="5" xfId="0" applyNumberFormat="1" applyFont="1" applyFill="1" applyBorder="1"/>
    <xf numFmtId="0" fontId="17" fillId="4" borderId="1" xfId="0" applyFont="1" applyFill="1" applyBorder="1" applyAlignment="1">
      <alignment horizontal="left"/>
    </xf>
    <xf numFmtId="37" fontId="17" fillId="4" borderId="1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37" fontId="15" fillId="0" borderId="0" xfId="0" applyNumberFormat="1" applyFont="1" applyAlignment="1">
      <alignment horizontal="left"/>
    </xf>
    <xf numFmtId="0" fontId="15" fillId="2" borderId="0" xfId="0" applyFont="1" applyFill="1" applyAlignment="1">
      <alignment horizontal="left"/>
    </xf>
    <xf numFmtId="37" fontId="15" fillId="2" borderId="0" xfId="0" applyNumberFormat="1" applyFont="1" applyFill="1" applyAlignment="1">
      <alignment horizontal="left"/>
    </xf>
    <xf numFmtId="5" fontId="17" fillId="4" borderId="1" xfId="0" applyNumberFormat="1" applyFont="1" applyFill="1" applyBorder="1" applyAlignment="1">
      <alignment horizontal="right"/>
    </xf>
    <xf numFmtId="5" fontId="15" fillId="0" borderId="0" xfId="0" applyNumberFormat="1" applyFont="1" applyAlignment="1">
      <alignment horizontal="right"/>
    </xf>
    <xf numFmtId="5" fontId="15" fillId="2" borderId="0" xfId="0" applyNumberFormat="1" applyFont="1" applyFill="1" applyAlignment="1">
      <alignment horizontal="right"/>
    </xf>
    <xf numFmtId="0" fontId="16" fillId="2" borderId="0" xfId="0" applyFont="1" applyFill="1"/>
    <xf numFmtId="0" fontId="20" fillId="2" borderId="0" xfId="0" applyFont="1" applyFill="1"/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 vertical="top" wrapText="1"/>
    </xf>
    <xf numFmtId="37" fontId="22" fillId="0" borderId="1" xfId="0" applyNumberFormat="1" applyFont="1" applyBorder="1" applyAlignment="1">
      <alignment horizontal="center" vertical="top" wrapText="1"/>
    </xf>
    <xf numFmtId="5" fontId="22" fillId="0" borderId="1" xfId="0" applyNumberFormat="1" applyFont="1" applyBorder="1" applyAlignment="1">
      <alignment horizontal="right" vertical="top" wrapText="1"/>
    </xf>
    <xf numFmtId="166" fontId="22" fillId="2" borderId="1" xfId="0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vertical="top"/>
    </xf>
    <xf numFmtId="0" fontId="22" fillId="2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6" fontId="23" fillId="2" borderId="1" xfId="0" applyNumberFormat="1" applyFont="1" applyFill="1" applyBorder="1" applyAlignment="1">
      <alignment horizontal="right" vertical="top" wrapText="1"/>
    </xf>
    <xf numFmtId="166" fontId="23" fillId="2" borderId="1" xfId="0" applyNumberFormat="1" applyFont="1" applyFill="1" applyBorder="1" applyAlignment="1">
      <alignment horizontal="right" vertical="top" wrapText="1"/>
    </xf>
    <xf numFmtId="6" fontId="22" fillId="2" borderId="1" xfId="0" applyNumberFormat="1" applyFont="1" applyFill="1" applyBorder="1" applyAlignment="1">
      <alignment horizontal="right" vertical="top" wrapText="1"/>
    </xf>
    <xf numFmtId="165" fontId="22" fillId="2" borderId="1" xfId="0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4" fillId="6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Fill="1" applyBorder="1" applyAlignment="1">
      <alignment horizontal="right" vertical="top" wrapText="1"/>
    </xf>
    <xf numFmtId="0" fontId="24" fillId="5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right" vertical="top"/>
    </xf>
    <xf numFmtId="0" fontId="22" fillId="0" borderId="1" xfId="0" applyFont="1" applyBorder="1" applyAlignment="1">
      <alignment horizontal="center" vertical="top"/>
    </xf>
    <xf numFmtId="37" fontId="22" fillId="0" borderId="1" xfId="0" applyNumberFormat="1" applyFont="1" applyBorder="1" applyAlignment="1">
      <alignment horizontal="center" vertical="top"/>
    </xf>
    <xf numFmtId="5" fontId="22" fillId="0" borderId="1" xfId="0" applyNumberFormat="1" applyFont="1" applyBorder="1" applyAlignment="1">
      <alignment horizontal="right" vertical="top"/>
    </xf>
    <xf numFmtId="5" fontId="22" fillId="0" borderId="1" xfId="0" applyNumberFormat="1" applyFont="1" applyBorder="1" applyAlignment="1">
      <alignment vertical="top"/>
    </xf>
    <xf numFmtId="165" fontId="22" fillId="0" borderId="1" xfId="0" applyNumberFormat="1" applyFont="1" applyBorder="1" applyAlignment="1">
      <alignment vertical="top"/>
    </xf>
    <xf numFmtId="0" fontId="24" fillId="7" borderId="1" xfId="0" applyFont="1" applyFill="1" applyBorder="1" applyAlignment="1">
      <alignment horizontal="center" vertical="top" wrapText="1"/>
    </xf>
    <xf numFmtId="0" fontId="25" fillId="3" borderId="1" xfId="0" applyFont="1" applyFill="1" applyBorder="1"/>
    <xf numFmtId="5" fontId="22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7" xfId="0" applyFont="1" applyBorder="1" applyAlignment="1">
      <alignment horizontal="left" vertical="top" wrapText="1"/>
    </xf>
    <xf numFmtId="0" fontId="24" fillId="8" borderId="1" xfId="0" applyFont="1" applyFill="1" applyBorder="1" applyAlignment="1">
      <alignment horizontal="center" vertical="top" wrapText="1"/>
    </xf>
    <xf numFmtId="37" fontId="22" fillId="0" borderId="1" xfId="0" applyNumberFormat="1" applyFont="1" applyBorder="1" applyAlignment="1">
      <alignment horizontal="left" vertical="top"/>
    </xf>
    <xf numFmtId="5" fontId="28" fillId="3" borderId="6" xfId="9" applyNumberFormat="1" applyFont="1" applyFill="1" applyBorder="1" applyAlignment="1">
      <alignment horizontal="center" wrapText="1"/>
    </xf>
    <xf numFmtId="0" fontId="27" fillId="0" borderId="1" xfId="0" applyFont="1" applyBorder="1" applyAlignment="1">
      <alignment vertical="top" wrapText="1"/>
    </xf>
    <xf numFmtId="165" fontId="22" fillId="0" borderId="1" xfId="0" applyNumberFormat="1" applyFont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167" fontId="22" fillId="0" borderId="1" xfId="0" applyNumberFormat="1" applyFont="1" applyBorder="1" applyAlignment="1">
      <alignment horizontal="right" vertical="top" wrapText="1"/>
    </xf>
    <xf numFmtId="0" fontId="24" fillId="4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vertical="top"/>
    </xf>
    <xf numFmtId="0" fontId="22" fillId="4" borderId="1" xfId="0" applyFont="1" applyFill="1" applyBorder="1" applyAlignment="1">
      <alignment horizontal="left" vertical="top"/>
    </xf>
    <xf numFmtId="37" fontId="22" fillId="4" borderId="1" xfId="0" applyNumberFormat="1" applyFont="1" applyFill="1" applyBorder="1" applyAlignment="1">
      <alignment horizontal="left" vertical="top"/>
    </xf>
    <xf numFmtId="5" fontId="22" fillId="4" borderId="1" xfId="0" applyNumberFormat="1" applyFont="1" applyFill="1" applyBorder="1" applyAlignment="1">
      <alignment horizontal="right" vertical="top"/>
    </xf>
    <xf numFmtId="5" fontId="22" fillId="3" borderId="5" xfId="0" applyNumberFormat="1" applyFont="1" applyFill="1" applyBorder="1" applyAlignment="1">
      <alignment vertical="top"/>
    </xf>
    <xf numFmtId="0" fontId="22" fillId="0" borderId="0" xfId="0" applyFont="1"/>
    <xf numFmtId="0" fontId="30" fillId="0" borderId="0" xfId="0" applyFont="1"/>
    <xf numFmtId="0" fontId="22" fillId="0" borderId="0" xfId="0" applyFont="1" applyAlignment="1">
      <alignment horizontal="left"/>
    </xf>
    <xf numFmtId="37" fontId="22" fillId="0" borderId="0" xfId="0" applyNumberFormat="1" applyFont="1" applyAlignment="1">
      <alignment horizontal="left"/>
    </xf>
    <xf numFmtId="5" fontId="22" fillId="0" borderId="0" xfId="0" applyNumberFormat="1" applyFont="1" applyAlignment="1">
      <alignment horizontal="right"/>
    </xf>
    <xf numFmtId="5" fontId="22" fillId="0" borderId="0" xfId="0" applyNumberFormat="1" applyFont="1"/>
    <xf numFmtId="0" fontId="33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24" fillId="9" borderId="1" xfId="0" applyFont="1" applyFill="1" applyBorder="1" applyAlignment="1">
      <alignment horizontal="center" vertical="top" wrapText="1"/>
    </xf>
    <xf numFmtId="37" fontId="22" fillId="0" borderId="1" xfId="0" applyNumberFormat="1" applyFont="1" applyBorder="1" applyAlignment="1">
      <alignment horizontal="left" vertical="top" wrapText="1"/>
    </xf>
    <xf numFmtId="0" fontId="37" fillId="10" borderId="1" xfId="0" applyFont="1" applyFill="1" applyBorder="1" applyAlignment="1">
      <alignment horizontal="center" vertical="top" wrapText="1"/>
    </xf>
    <xf numFmtId="5" fontId="39" fillId="11" borderId="1" xfId="0" applyNumberFormat="1" applyFont="1" applyFill="1" applyBorder="1" applyAlignment="1">
      <alignment horizontal="center" vertical="top"/>
    </xf>
    <xf numFmtId="49" fontId="31" fillId="0" borderId="0" xfId="0" applyNumberFormat="1" applyFont="1" applyAlignment="1">
      <alignment horizontal="right"/>
    </xf>
    <xf numFmtId="0" fontId="29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left" wrapText="1"/>
    </xf>
    <xf numFmtId="37" fontId="29" fillId="4" borderId="1" xfId="0" applyNumberFormat="1" applyFont="1" applyFill="1" applyBorder="1" applyAlignment="1">
      <alignment horizontal="left" wrapText="1"/>
    </xf>
    <xf numFmtId="5" fontId="2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wrapText="1"/>
    </xf>
    <xf numFmtId="0" fontId="38" fillId="12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/>
    </xf>
    <xf numFmtId="0" fontId="28" fillId="13" borderId="1" xfId="0" applyFont="1" applyFill="1" applyBorder="1" applyAlignment="1">
      <alignment horizontal="left" wrapText="1"/>
    </xf>
    <xf numFmtId="37" fontId="28" fillId="13" borderId="1" xfId="0" applyNumberFormat="1" applyFont="1" applyFill="1" applyBorder="1" applyAlignment="1">
      <alignment horizontal="left" wrapText="1"/>
    </xf>
    <xf numFmtId="5" fontId="28" fillId="13" borderId="1" xfId="0" applyNumberFormat="1" applyFont="1" applyFill="1" applyBorder="1" applyAlignment="1">
      <alignment horizontal="right" wrapText="1"/>
    </xf>
    <xf numFmtId="5" fontId="28" fillId="13" borderId="1" xfId="0" applyNumberFormat="1" applyFont="1" applyFill="1" applyBorder="1" applyAlignment="1">
      <alignment horizontal="center" wrapText="1"/>
    </xf>
    <xf numFmtId="0" fontId="28" fillId="13" borderId="1" xfId="0" applyFont="1" applyFill="1" applyBorder="1" applyAlignment="1">
      <alignment wrapText="1"/>
    </xf>
    <xf numFmtId="0" fontId="40" fillId="14" borderId="1" xfId="0" applyFont="1" applyFill="1" applyBorder="1" applyAlignment="1">
      <alignment horizontal="center" textRotation="90" wrapText="1"/>
    </xf>
    <xf numFmtId="0" fontId="40" fillId="15" borderId="1" xfId="0" applyFont="1" applyFill="1" applyBorder="1" applyAlignment="1">
      <alignment horizontal="center" vertical="top" wrapText="1"/>
    </xf>
    <xf numFmtId="0" fontId="20" fillId="0" borderId="0" xfId="0" applyFont="1" applyFill="1"/>
    <xf numFmtId="5" fontId="40" fillId="16" borderId="1" xfId="0" applyNumberFormat="1" applyFont="1" applyFill="1" applyBorder="1" applyAlignment="1">
      <alignment horizontal="center" vertical="top"/>
    </xf>
    <xf numFmtId="0" fontId="16" fillId="0" borderId="0" xfId="0" applyFont="1" applyFill="1"/>
    <xf numFmtId="0" fontId="40" fillId="15" borderId="1" xfId="0" applyFont="1" applyFill="1" applyBorder="1" applyAlignment="1">
      <alignment horizontal="center" wrapText="1"/>
    </xf>
    <xf numFmtId="37" fontId="31" fillId="3" borderId="0" xfId="0" applyNumberFormat="1" applyFont="1" applyFill="1" applyAlignment="1">
      <alignment horizontal="left"/>
    </xf>
    <xf numFmtId="5" fontId="22" fillId="3" borderId="0" xfId="0" applyNumberFormat="1" applyFont="1" applyFill="1" applyAlignment="1">
      <alignment horizontal="right"/>
    </xf>
    <xf numFmtId="0" fontId="33" fillId="2" borderId="2" xfId="0" applyFont="1" applyFill="1" applyBorder="1" applyAlignment="1">
      <alignment horizontal="left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wrapText="1"/>
    </xf>
    <xf numFmtId="0" fontId="33" fillId="2" borderId="0" xfId="0" applyFont="1" applyFill="1" applyAlignment="1">
      <alignment horizontal="left" wrapText="1"/>
    </xf>
    <xf numFmtId="0" fontId="34" fillId="2" borderId="0" xfId="6" applyFont="1" applyFill="1" applyAlignment="1">
      <alignment horizontal="left"/>
    </xf>
    <xf numFmtId="0" fontId="34" fillId="2" borderId="0" xfId="6" applyFont="1" applyFill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0" fontId="24" fillId="2" borderId="0" xfId="0" applyFont="1" applyFill="1" applyAlignment="1">
      <alignment horizontal="center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left" wrapText="1"/>
    </xf>
    <xf numFmtId="0" fontId="23" fillId="2" borderId="0" xfId="6" applyFont="1" applyFill="1" applyAlignment="1">
      <alignment horizontal="left"/>
    </xf>
    <xf numFmtId="0" fontId="23" fillId="2" borderId="0" xfId="6" applyFont="1" applyFill="1" applyAlignment="1">
      <alignment horizontal="left" wrapText="1"/>
    </xf>
    <xf numFmtId="0" fontId="24" fillId="6" borderId="7" xfId="0" applyFont="1" applyFill="1" applyBorder="1" applyAlignment="1">
      <alignment horizontal="center" vertical="top" wrapText="1"/>
    </xf>
    <xf numFmtId="0" fontId="37" fillId="10" borderId="7" xfId="0" applyFont="1" applyFill="1" applyBorder="1" applyAlignment="1">
      <alignment horizontal="center" vertical="top" wrapText="1"/>
    </xf>
    <xf numFmtId="0" fontId="22" fillId="0" borderId="7" xfId="0" applyFont="1" applyBorder="1" applyAlignment="1">
      <alignment vertical="top" wrapText="1"/>
    </xf>
    <xf numFmtId="0" fontId="22" fillId="2" borderId="7" xfId="0" applyFont="1" applyFill="1" applyBorder="1" applyAlignment="1">
      <alignment vertical="top" wrapText="1"/>
    </xf>
    <xf numFmtId="0" fontId="22" fillId="2" borderId="7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right" vertical="top" wrapText="1"/>
    </xf>
    <xf numFmtId="37" fontId="22" fillId="0" borderId="7" xfId="0" applyNumberFormat="1" applyFont="1" applyBorder="1" applyAlignment="1">
      <alignment horizontal="center" vertical="top" wrapText="1"/>
    </xf>
    <xf numFmtId="5" fontId="22" fillId="0" borderId="7" xfId="0" applyNumberFormat="1" applyFont="1" applyBorder="1" applyAlignment="1">
      <alignment horizontal="right" vertical="top" wrapText="1"/>
    </xf>
    <xf numFmtId="166" fontId="22" fillId="2" borderId="7" xfId="0" applyNumberFormat="1" applyFont="1" applyFill="1" applyBorder="1" applyAlignment="1">
      <alignment horizontal="right" vertical="top" wrapText="1"/>
    </xf>
    <xf numFmtId="0" fontId="24" fillId="8" borderId="8" xfId="0" applyFont="1" applyFill="1" applyBorder="1" applyAlignment="1">
      <alignment horizontal="center" vertical="top" wrapText="1"/>
    </xf>
    <xf numFmtId="0" fontId="37" fillId="10" borderId="8" xfId="0" applyFont="1" applyFill="1" applyBorder="1" applyAlignment="1">
      <alignment horizontal="center" vertical="top" wrapText="1"/>
    </xf>
    <xf numFmtId="0" fontId="22" fillId="0" borderId="8" xfId="0" applyFont="1" applyBorder="1" applyAlignment="1">
      <alignment horizontal="right" vertical="top" wrapText="1"/>
    </xf>
    <xf numFmtId="0" fontId="27" fillId="0" borderId="8" xfId="0" applyFont="1" applyBorder="1" applyAlignment="1">
      <alignment vertical="top" wrapText="1"/>
    </xf>
    <xf numFmtId="0" fontId="22" fillId="0" borderId="8" xfId="0" applyFont="1" applyBorder="1" applyAlignment="1">
      <alignment horizontal="left" vertical="top" wrapText="1"/>
    </xf>
    <xf numFmtId="37" fontId="22" fillId="0" borderId="8" xfId="0" applyNumberFormat="1" applyFont="1" applyBorder="1" applyAlignment="1">
      <alignment horizontal="center" vertical="top" wrapText="1"/>
    </xf>
    <xf numFmtId="5" fontId="22" fillId="0" borderId="8" xfId="0" applyNumberFormat="1" applyFont="1" applyBorder="1" applyAlignment="1">
      <alignment vertical="top" wrapText="1"/>
    </xf>
    <xf numFmtId="5" fontId="39" fillId="11" borderId="8" xfId="0" applyNumberFormat="1" applyFont="1" applyFill="1" applyBorder="1" applyAlignment="1">
      <alignment horizontal="center" vertical="top"/>
    </xf>
    <xf numFmtId="0" fontId="42" fillId="17" borderId="9" xfId="0" applyFont="1" applyFill="1" applyBorder="1" applyAlignment="1">
      <alignment horizontal="center" vertical="top" wrapText="1"/>
    </xf>
    <xf numFmtId="0" fontId="42" fillId="17" borderId="10" xfId="0" applyFont="1" applyFill="1" applyBorder="1" applyAlignment="1">
      <alignment horizontal="center" vertical="top" wrapText="1"/>
    </xf>
    <xf numFmtId="0" fontId="43" fillId="17" borderId="10" xfId="0" applyFont="1" applyFill="1" applyBorder="1" applyAlignment="1">
      <alignment vertical="top" wrapText="1"/>
    </xf>
    <xf numFmtId="0" fontId="43" fillId="17" borderId="10" xfId="0" applyFont="1" applyFill="1" applyBorder="1" applyAlignment="1">
      <alignment horizontal="center" vertical="top" wrapText="1"/>
    </xf>
    <xf numFmtId="0" fontId="43" fillId="17" borderId="10" xfId="0" applyFont="1" applyFill="1" applyBorder="1" applyAlignment="1">
      <alignment horizontal="left" vertical="top" wrapText="1"/>
    </xf>
    <xf numFmtId="0" fontId="43" fillId="17" borderId="10" xfId="0" applyFont="1" applyFill="1" applyBorder="1" applyAlignment="1">
      <alignment horizontal="right" vertical="top" wrapText="1"/>
    </xf>
    <xf numFmtId="37" fontId="43" fillId="17" borderId="10" xfId="0" applyNumberFormat="1" applyFont="1" applyFill="1" applyBorder="1" applyAlignment="1">
      <alignment horizontal="center" vertical="top" wrapText="1"/>
    </xf>
    <xf numFmtId="5" fontId="43" fillId="17" borderId="10" xfId="0" applyNumberFormat="1" applyFont="1" applyFill="1" applyBorder="1" applyAlignment="1">
      <alignment horizontal="right" vertical="top" wrapText="1"/>
    </xf>
    <xf numFmtId="166" fontId="43" fillId="17" borderId="10" xfId="0" applyNumberFormat="1" applyFont="1" applyFill="1" applyBorder="1" applyAlignment="1">
      <alignment horizontal="right" vertical="top" wrapText="1"/>
    </xf>
    <xf numFmtId="5" fontId="43" fillId="17" borderId="11" xfId="0" applyNumberFormat="1" applyFont="1" applyFill="1" applyBorder="1" applyAlignment="1">
      <alignment horizontal="center" vertical="top"/>
    </xf>
    <xf numFmtId="0" fontId="44" fillId="18" borderId="1" xfId="0" applyFont="1" applyFill="1" applyBorder="1" applyAlignment="1">
      <alignment horizontal="center" textRotation="90" wrapText="1"/>
    </xf>
    <xf numFmtId="0" fontId="37" fillId="10" borderId="1" xfId="0" applyFont="1" applyFill="1" applyBorder="1" applyAlignment="1">
      <alignment horizontal="center" vertical="top" textRotation="90" wrapText="1"/>
    </xf>
    <xf numFmtId="0" fontId="31" fillId="10" borderId="8" xfId="0" applyFont="1" applyFill="1" applyBorder="1" applyAlignment="1">
      <alignment horizontal="center" vertical="top" textRotation="90" wrapText="1"/>
    </xf>
    <xf numFmtId="0" fontId="30" fillId="10" borderId="1" xfId="0" applyFont="1" applyFill="1" applyBorder="1" applyAlignment="1">
      <alignment horizontal="center" vertical="top" textRotation="90" wrapText="1"/>
    </xf>
    <xf numFmtId="0" fontId="22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horizontal="center" vertical="top" wrapText="1"/>
    </xf>
    <xf numFmtId="37" fontId="22" fillId="4" borderId="1" xfId="0" applyNumberFormat="1" applyFont="1" applyFill="1" applyBorder="1" applyAlignment="1">
      <alignment horizontal="center" vertical="top" wrapText="1"/>
    </xf>
    <xf numFmtId="5" fontId="22" fillId="4" borderId="1" xfId="0" applyNumberFormat="1" applyFont="1" applyFill="1" applyBorder="1" applyAlignment="1">
      <alignment horizontal="right" vertical="top" wrapText="1"/>
    </xf>
    <xf numFmtId="166" fontId="22" fillId="4" borderId="1" xfId="0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5" fontId="22" fillId="4" borderId="1" xfId="0" applyNumberFormat="1" applyFont="1" applyFill="1" applyBorder="1" applyAlignment="1">
      <alignment vertical="top" wrapText="1"/>
    </xf>
    <xf numFmtId="6" fontId="22" fillId="4" borderId="1" xfId="0" applyNumberFormat="1" applyFont="1" applyFill="1" applyBorder="1" applyAlignment="1">
      <alignment horizontal="right" vertical="top" wrapText="1"/>
    </xf>
    <xf numFmtId="165" fontId="22" fillId="4" borderId="1" xfId="0" applyNumberFormat="1" applyFont="1" applyFill="1" applyBorder="1" applyAlignment="1">
      <alignment horizontal="right" vertical="top" wrapText="1"/>
    </xf>
    <xf numFmtId="0" fontId="24" fillId="10" borderId="1" xfId="0" applyFont="1" applyFill="1" applyBorder="1" applyAlignment="1">
      <alignment horizontal="center" vertical="top" textRotation="90" wrapText="1"/>
    </xf>
    <xf numFmtId="0" fontId="22" fillId="19" borderId="1" xfId="0" applyFont="1" applyFill="1" applyBorder="1" applyAlignment="1">
      <alignment vertical="top" wrapText="1"/>
    </xf>
    <xf numFmtId="0" fontId="22" fillId="19" borderId="1" xfId="0" applyFont="1" applyFill="1" applyBorder="1" applyAlignment="1">
      <alignment horizontal="center" vertical="top" wrapText="1"/>
    </xf>
    <xf numFmtId="0" fontId="22" fillId="19" borderId="1" xfId="0" applyFont="1" applyFill="1" applyBorder="1" applyAlignment="1">
      <alignment horizontal="right" vertical="top" wrapText="1"/>
    </xf>
    <xf numFmtId="37" fontId="22" fillId="19" borderId="1" xfId="0" applyNumberFormat="1" applyFont="1" applyFill="1" applyBorder="1" applyAlignment="1">
      <alignment horizontal="center" vertical="top" wrapText="1"/>
    </xf>
    <xf numFmtId="5" fontId="22" fillId="19" borderId="1" xfId="0" applyNumberFormat="1" applyFont="1" applyFill="1" applyBorder="1" applyAlignment="1">
      <alignment horizontal="right" vertical="top" wrapText="1"/>
    </xf>
    <xf numFmtId="166" fontId="22" fillId="19" borderId="1" xfId="0" applyNumberFormat="1" applyFont="1" applyFill="1" applyBorder="1" applyAlignment="1">
      <alignment horizontal="right" vertical="top" wrapText="1"/>
    </xf>
    <xf numFmtId="165" fontId="22" fillId="19" borderId="1" xfId="0" applyNumberFormat="1" applyFont="1" applyFill="1" applyBorder="1" applyAlignment="1">
      <alignment horizontal="right" vertical="top" wrapText="1"/>
    </xf>
    <xf numFmtId="166" fontId="23" fillId="19" borderId="1" xfId="0" applyNumberFormat="1" applyFont="1" applyFill="1" applyBorder="1" applyAlignment="1">
      <alignment horizontal="right" vertical="top" wrapText="1"/>
    </xf>
    <xf numFmtId="0" fontId="23" fillId="19" borderId="1" xfId="0" applyFont="1" applyFill="1" applyBorder="1" applyAlignment="1">
      <alignment vertical="top" wrapText="1"/>
    </xf>
    <xf numFmtId="0" fontId="23" fillId="19" borderId="1" xfId="0" applyFont="1" applyFill="1" applyBorder="1" applyAlignment="1">
      <alignment horizontal="center" vertical="top" wrapText="1"/>
    </xf>
    <xf numFmtId="0" fontId="24" fillId="19" borderId="1" xfId="0" applyFont="1" applyFill="1" applyBorder="1" applyAlignment="1">
      <alignment vertical="top" wrapText="1"/>
    </xf>
    <xf numFmtId="0" fontId="22" fillId="19" borderId="1" xfId="0" applyFont="1" applyFill="1" applyBorder="1" applyAlignment="1">
      <alignment horizontal="left" vertical="top" wrapText="1"/>
    </xf>
    <xf numFmtId="0" fontId="38" fillId="10" borderId="1" xfId="0" applyFont="1" applyFill="1" applyBorder="1" applyAlignment="1">
      <alignment horizontal="center" vertical="top" textRotation="90" wrapText="1"/>
    </xf>
    <xf numFmtId="0" fontId="22" fillId="20" borderId="1" xfId="0" applyFont="1" applyFill="1" applyBorder="1" applyAlignment="1">
      <alignment vertical="top" wrapText="1"/>
    </xf>
    <xf numFmtId="0" fontId="22" fillId="20" borderId="1" xfId="0" applyFont="1" applyFill="1" applyBorder="1" applyAlignment="1">
      <alignment horizontal="center" vertical="top" wrapText="1"/>
    </xf>
    <xf numFmtId="0" fontId="22" fillId="20" borderId="1" xfId="0" applyFont="1" applyFill="1" applyBorder="1" applyAlignment="1">
      <alignment horizontal="right" vertical="top" wrapText="1"/>
    </xf>
    <xf numFmtId="37" fontId="22" fillId="20" borderId="1" xfId="0" applyNumberFormat="1" applyFont="1" applyFill="1" applyBorder="1" applyAlignment="1">
      <alignment horizontal="center" vertical="top" wrapText="1"/>
    </xf>
    <xf numFmtId="5" fontId="22" fillId="20" borderId="1" xfId="0" applyNumberFormat="1" applyFont="1" applyFill="1" applyBorder="1" applyAlignment="1">
      <alignment horizontal="right" vertical="top" wrapText="1"/>
    </xf>
    <xf numFmtId="166" fontId="22" fillId="20" borderId="1" xfId="0" applyNumberFormat="1" applyFont="1" applyFill="1" applyBorder="1" applyAlignment="1">
      <alignment horizontal="right" vertical="top" wrapText="1"/>
    </xf>
    <xf numFmtId="0" fontId="23" fillId="20" borderId="1" xfId="0" applyFont="1" applyFill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right" vertical="top" wrapText="1"/>
    </xf>
    <xf numFmtId="166" fontId="23" fillId="20" borderId="1" xfId="0" applyNumberFormat="1" applyFont="1" applyFill="1" applyBorder="1" applyAlignment="1">
      <alignment horizontal="right" vertical="top" wrapText="1"/>
    </xf>
    <xf numFmtId="165" fontId="22" fillId="20" borderId="1" xfId="0" applyNumberFormat="1" applyFont="1" applyFill="1" applyBorder="1" applyAlignment="1">
      <alignment horizontal="right" vertical="top" wrapText="1"/>
    </xf>
    <xf numFmtId="49" fontId="22" fillId="20" borderId="1" xfId="0" applyNumberFormat="1" applyFont="1" applyFill="1" applyBorder="1" applyAlignment="1">
      <alignment vertical="top" wrapText="1"/>
    </xf>
    <xf numFmtId="0" fontId="41" fillId="10" borderId="1" xfId="0" applyFont="1" applyFill="1" applyBorder="1" applyAlignment="1">
      <alignment horizontal="center" vertical="top" textRotation="90" wrapText="1"/>
    </xf>
    <xf numFmtId="0" fontId="45" fillId="4" borderId="1" xfId="0" applyFont="1" applyFill="1" applyBorder="1" applyAlignment="1">
      <alignment horizontal="center" textRotation="90" wrapText="1"/>
    </xf>
  </cellXfs>
  <cellStyles count="10">
    <cellStyle name="Currency" xfId="9" builtinId="4"/>
    <cellStyle name="Currency 2" xfId="2" xr:uid="{00000000-0005-0000-0000-000001000000}"/>
    <cellStyle name="Currency 3" xfId="8" xr:uid="{00000000-0005-0000-0000-000002000000}"/>
    <cellStyle name="Hyperlink" xfId="6" builtinId="8"/>
    <cellStyle name="Normal" xfId="0" builtinId="0"/>
    <cellStyle name="Normal 2" xfId="1" xr:uid="{00000000-0005-0000-0000-000005000000}"/>
    <cellStyle name="Normal 3" xfId="3" xr:uid="{00000000-0005-0000-0000-000006000000}"/>
    <cellStyle name="Normal 4" xfId="4" xr:uid="{00000000-0005-0000-0000-000007000000}"/>
    <cellStyle name="Normal 5" xfId="5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mruColors>
      <color rgb="FF011893"/>
      <color rgb="FF941651"/>
      <color rgb="FF0432FF"/>
      <color rgb="FFD5FC79"/>
      <color rgb="FF942093"/>
      <color rgb="FF00FA00"/>
      <color rgb="FF73FB79"/>
      <color rgb="FF73FEFF"/>
      <color rgb="FFDFFFFD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budget/Budget%20FY18/Zero%20Base%20Budgeting%20Pilot/CCSU_BudgetModel_Version110317%20xlsx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.FY2019-20.CapitalEquipmentRequests%20(below%201000)%20-%20document%20three....%20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SEST%2520FY2019-20%2520BIOLOGY%2520Capital%2520Equip%2520Requests%2520(below%25201000)%2520(version%25201)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0107-19%20DOCT%20THREE---FY20%20Capital%20Equipment%20Requests_RW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Integrated%20Budget%20Process/CCSU_BudgetModel_Version1109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24-19%20SEST------SEST%20FY2019-20%20Capital%20Equipment%20Requests%20%20-%20document%20three%20%20(01-23-201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SEST/2019%2520Budget/SEST%2520FY2019-20%2520Capital%2520Equipment%2520Requests%2520(below%25201000)%2520-%2520document%2520three...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%20FY2019-20%20Capital%20Equipment%20Requests%20Chemistry%20Biochemistry%20-%20docum.._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%20FY2019-20%20Capital%20Equipment%20Requests%20(below%201000)%20-%20document%20three%20PE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T%20FY2019-20%20Capital%20Equipment%20Requests%20(below%201000)%20-%20Marjan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budget/Budget%2520FY18/Zero%2520Base%2520Budgeting%2520Pilot/Budget%2520Models%2520Draft%2520for%2520Pilot_Lisa%2520Working%2520Copies/Financial%2520Data%2520by%2520Department/Athletics/CCSU_Budget_Model_Athletics_Revised%2520Pilo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EST%20FY2019-20%20Capital%20Equipment%20Requests%20(below%201000)%20-%20document%20three...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s"/>
      <sheetName val="IT Metrics (TBD)"/>
      <sheetName val="Athletics Metrics (TBD)"/>
      <sheetName val="Budget Worksheet"/>
      <sheetName val="FT Salaries"/>
      <sheetName val="Impact"/>
      <sheetName val="Capital Equipment Template "/>
      <sheetName val="Division Worksheet"/>
      <sheetName val="Revised One-Time &amp; Capital"/>
      <sheetName val="Account Codes"/>
      <sheetName val="DeptListing"/>
      <sheetName val="StratObjectiv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"/>
      <sheetName val="Budget Worksheet"/>
      <sheetName val="FT Salaries"/>
      <sheetName val="Impact"/>
      <sheetName val="Division Worksheet"/>
      <sheetName val="Revised One-Time &amp; Capital"/>
      <sheetName val="Capital Equipment 1,000 + "/>
      <sheetName val="Equipment below $1,000"/>
      <sheetName val="Sheet2"/>
      <sheetName val="Account Codes"/>
      <sheetName val="DeptListing"/>
      <sheetName val="StratObjectives"/>
      <sheetName val="Academic Data and Bench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S38"/>
  <sheetViews>
    <sheetView workbookViewId="0">
      <selection activeCell="H40" sqref="H40"/>
    </sheetView>
  </sheetViews>
  <sheetFormatPr baseColWidth="10" defaultColWidth="9.1640625" defaultRowHeight="13" x14ac:dyDescent="0.15"/>
  <cols>
    <col min="1" max="1" width="11.83203125" style="57" customWidth="1"/>
    <col min="2" max="2" width="6.6640625" style="58" customWidth="1"/>
    <col min="3" max="3" width="10.33203125" style="58" customWidth="1"/>
    <col min="4" max="4" width="1.6640625" style="58" customWidth="1"/>
    <col min="5" max="5" width="38.1640625" style="57" customWidth="1"/>
    <col min="6" max="6" width="1.5" style="60" customWidth="1"/>
    <col min="7" max="7" width="7" style="69" customWidth="1"/>
    <col min="8" max="8" width="8.5" style="67" bestFit="1" customWidth="1"/>
    <col min="9" max="9" width="1.5" style="60" customWidth="1"/>
    <col min="10" max="10" width="10.6640625" style="64" bestFit="1" customWidth="1"/>
    <col min="11" max="11" width="1.5" style="61" customWidth="1"/>
    <col min="12" max="12" width="10.6640625" style="66" bestFit="1" customWidth="1"/>
    <col min="13" max="13" width="1.5" style="61" customWidth="1"/>
    <col min="14" max="14" width="10.6640625" style="71" bestFit="1" customWidth="1"/>
    <col min="15" max="15" width="1.83203125" style="62" customWidth="1"/>
    <col min="16" max="16" width="10.6640625" style="71" bestFit="1" customWidth="1"/>
    <col min="17" max="17" width="1.83203125" style="62" customWidth="1"/>
    <col min="18" max="18" width="24.6640625" style="68" customWidth="1"/>
    <col min="19" max="19" width="2.1640625" style="57" customWidth="1"/>
    <col min="20" max="16384" width="9.1640625" style="57"/>
  </cols>
  <sheetData>
    <row r="1" spans="1:19" s="1" customFormat="1" ht="14" x14ac:dyDescent="0.15">
      <c r="B1" s="2"/>
      <c r="C1" s="2"/>
      <c r="D1" s="2"/>
      <c r="F1" s="3"/>
      <c r="G1" s="4"/>
      <c r="H1" s="5"/>
      <c r="I1" s="3"/>
      <c r="J1" s="6"/>
      <c r="K1" s="3" t="s">
        <v>22</v>
      </c>
      <c r="L1" s="7"/>
      <c r="M1" s="8"/>
      <c r="N1" s="9"/>
      <c r="O1" s="10"/>
      <c r="P1" s="9"/>
      <c r="Q1" s="10"/>
      <c r="R1" s="11"/>
    </row>
    <row r="2" spans="1:19" s="1" customFormat="1" ht="14" x14ac:dyDescent="0.15">
      <c r="B2" s="2"/>
      <c r="C2" s="2"/>
      <c r="D2" s="2"/>
      <c r="F2" s="3"/>
      <c r="G2" s="4"/>
      <c r="H2" s="5"/>
      <c r="I2" s="3"/>
      <c r="J2" s="6"/>
      <c r="K2" s="3" t="s">
        <v>23</v>
      </c>
      <c r="L2" s="7"/>
      <c r="M2" s="8"/>
      <c r="N2" s="9"/>
      <c r="O2" s="10"/>
      <c r="P2" s="9"/>
      <c r="Q2" s="10"/>
      <c r="R2" s="11"/>
    </row>
    <row r="3" spans="1:19" s="1" customFormat="1" ht="14" x14ac:dyDescent="0.15">
      <c r="B3" s="2"/>
      <c r="C3" s="2"/>
      <c r="D3" s="2"/>
      <c r="F3" s="3"/>
      <c r="G3" s="4"/>
      <c r="H3" s="5"/>
      <c r="I3" s="3"/>
      <c r="J3" s="6"/>
      <c r="K3" s="8"/>
      <c r="L3" s="7"/>
      <c r="M3" s="8"/>
      <c r="N3" s="9"/>
      <c r="O3" s="10"/>
      <c r="P3" s="9"/>
      <c r="Q3" s="10"/>
      <c r="R3" s="11"/>
    </row>
    <row r="4" spans="1:19" s="12" customFormat="1" ht="18" x14ac:dyDescent="0.2">
      <c r="B4" s="13"/>
      <c r="C4" s="13"/>
      <c r="D4" s="13"/>
      <c r="E4" s="14" t="s">
        <v>24</v>
      </c>
      <c r="F4" s="15"/>
      <c r="G4" s="16"/>
      <c r="H4" s="17"/>
      <c r="I4" s="15"/>
      <c r="J4" s="18"/>
      <c r="K4" s="19" t="s">
        <v>25</v>
      </c>
      <c r="L4" s="20"/>
      <c r="M4" s="21"/>
      <c r="N4" s="22"/>
      <c r="O4" s="23"/>
      <c r="P4" s="22"/>
      <c r="Q4" s="23"/>
      <c r="R4" s="24"/>
    </row>
    <row r="6" spans="1:19" s="33" customFormat="1" ht="29" thickBot="1" x14ac:dyDescent="0.2">
      <c r="A6" s="25" t="s">
        <v>26</v>
      </c>
      <c r="B6" s="26" t="s">
        <v>27</v>
      </c>
      <c r="C6" s="27" t="s">
        <v>28</v>
      </c>
      <c r="D6" s="27"/>
      <c r="E6" s="27" t="s">
        <v>29</v>
      </c>
      <c r="F6" s="28"/>
      <c r="G6" s="29" t="s">
        <v>30</v>
      </c>
      <c r="H6" s="30" t="s">
        <v>31</v>
      </c>
      <c r="I6" s="28"/>
      <c r="J6" s="30" t="s">
        <v>32</v>
      </c>
      <c r="K6" s="28"/>
      <c r="L6" s="30" t="s">
        <v>33</v>
      </c>
      <c r="M6" s="28"/>
      <c r="N6" s="28" t="s">
        <v>34</v>
      </c>
      <c r="O6" s="31"/>
      <c r="P6" s="28" t="s">
        <v>35</v>
      </c>
      <c r="Q6" s="31"/>
      <c r="R6" s="32" t="s">
        <v>36</v>
      </c>
    </row>
    <row r="7" spans="1:19" s="33" customFormat="1" x14ac:dyDescent="0.15">
      <c r="B7" s="34"/>
      <c r="C7" s="34"/>
      <c r="D7" s="34"/>
      <c r="E7" s="34"/>
      <c r="F7" s="35"/>
      <c r="G7" s="16"/>
      <c r="H7" s="18"/>
      <c r="I7" s="35"/>
      <c r="J7" s="36"/>
      <c r="K7" s="35"/>
      <c r="L7" s="36"/>
      <c r="M7" s="35"/>
      <c r="N7" s="35"/>
      <c r="O7" s="37"/>
      <c r="P7" s="35"/>
      <c r="Q7" s="37"/>
      <c r="R7" s="38"/>
    </row>
    <row r="8" spans="1:19" s="39" customFormat="1" x14ac:dyDescent="0.2">
      <c r="B8" s="40"/>
      <c r="C8" s="41"/>
      <c r="D8" s="41"/>
      <c r="E8" s="42"/>
      <c r="F8" s="43"/>
      <c r="G8" s="44"/>
      <c r="H8" s="45"/>
      <c r="I8" s="43"/>
      <c r="J8" s="46"/>
      <c r="K8" s="47"/>
      <c r="L8" s="45"/>
      <c r="M8" s="47"/>
      <c r="N8" s="43"/>
      <c r="O8" s="48"/>
      <c r="P8" s="43"/>
      <c r="Q8" s="48"/>
      <c r="R8" s="49"/>
      <c r="S8" s="50"/>
    </row>
    <row r="9" spans="1:19" s="39" customFormat="1" x14ac:dyDescent="0.15">
      <c r="B9" s="51" t="s">
        <v>37</v>
      </c>
      <c r="C9" s="52"/>
      <c r="D9" s="41"/>
      <c r="E9" s="53"/>
      <c r="F9" s="43"/>
      <c r="G9" s="44"/>
      <c r="H9" s="54"/>
      <c r="I9" s="43"/>
      <c r="J9" s="54"/>
      <c r="K9" s="54"/>
      <c r="L9" s="54"/>
      <c r="M9" s="47"/>
      <c r="N9" s="54">
        <f>J9+L9</f>
        <v>0</v>
      </c>
      <c r="O9" s="48"/>
      <c r="P9" s="55">
        <f>N9</f>
        <v>0</v>
      </c>
      <c r="Q9" s="48"/>
      <c r="R9" s="56"/>
      <c r="S9" s="50"/>
    </row>
    <row r="10" spans="1:19" x14ac:dyDescent="0.15">
      <c r="B10" s="51" t="s">
        <v>38</v>
      </c>
      <c r="C10" s="52"/>
      <c r="E10" s="59"/>
      <c r="G10" s="44"/>
      <c r="H10" s="54"/>
      <c r="J10" s="54"/>
      <c r="K10" s="54"/>
      <c r="L10" s="54"/>
      <c r="N10" s="54">
        <f t="shared" ref="N10:N26" si="0">J10+L10</f>
        <v>0</v>
      </c>
      <c r="P10" s="55">
        <f>P9+N10</f>
        <v>0</v>
      </c>
      <c r="R10" s="56"/>
    </row>
    <row r="11" spans="1:19" x14ac:dyDescent="0.15">
      <c r="B11" s="51" t="s">
        <v>39</v>
      </c>
      <c r="C11" s="52"/>
      <c r="E11" s="63"/>
      <c r="G11" s="44"/>
      <c r="H11" s="54"/>
      <c r="J11" s="54"/>
      <c r="K11" s="54"/>
      <c r="L11" s="54"/>
      <c r="N11" s="54">
        <f t="shared" si="0"/>
        <v>0</v>
      </c>
      <c r="P11" s="55">
        <f t="shared" ref="P11:P26" si="1">P10+N11</f>
        <v>0</v>
      </c>
      <c r="R11" s="56"/>
    </row>
    <row r="12" spans="1:19" x14ac:dyDescent="0.15">
      <c r="B12" s="51" t="s">
        <v>40</v>
      </c>
      <c r="C12" s="52"/>
      <c r="E12" s="59"/>
      <c r="G12" s="44"/>
      <c r="H12" s="54"/>
      <c r="J12" s="54"/>
      <c r="K12" s="54"/>
      <c r="L12" s="54"/>
      <c r="N12" s="54">
        <f t="shared" si="0"/>
        <v>0</v>
      </c>
      <c r="P12" s="55">
        <f t="shared" si="1"/>
        <v>0</v>
      </c>
      <c r="R12" s="56"/>
    </row>
    <row r="13" spans="1:19" x14ac:dyDescent="0.15">
      <c r="B13" s="51" t="s">
        <v>41</v>
      </c>
      <c r="C13" s="52"/>
      <c r="E13" s="59"/>
      <c r="G13" s="44"/>
      <c r="H13" s="54"/>
      <c r="J13" s="54"/>
      <c r="K13" s="54"/>
      <c r="L13" s="54"/>
      <c r="N13" s="54">
        <f t="shared" si="0"/>
        <v>0</v>
      </c>
      <c r="P13" s="55">
        <f t="shared" si="1"/>
        <v>0</v>
      </c>
      <c r="R13" s="56"/>
    </row>
    <row r="14" spans="1:19" x14ac:dyDescent="0.15">
      <c r="B14" s="51" t="s">
        <v>42</v>
      </c>
      <c r="C14" s="52"/>
      <c r="E14" s="63"/>
      <c r="G14" s="44"/>
      <c r="H14" s="54"/>
      <c r="J14" s="55"/>
      <c r="K14" s="55"/>
      <c r="L14" s="54"/>
      <c r="N14" s="54">
        <f t="shared" si="0"/>
        <v>0</v>
      </c>
      <c r="P14" s="55">
        <f t="shared" si="1"/>
        <v>0</v>
      </c>
      <c r="R14" s="56"/>
    </row>
    <row r="15" spans="1:19" x14ac:dyDescent="0.15">
      <c r="B15" s="51" t="s">
        <v>43</v>
      </c>
      <c r="C15" s="52"/>
      <c r="E15" s="59"/>
      <c r="G15" s="44"/>
      <c r="H15" s="54"/>
      <c r="J15" s="54"/>
      <c r="K15" s="54"/>
      <c r="L15" s="54"/>
      <c r="N15" s="54">
        <f t="shared" si="0"/>
        <v>0</v>
      </c>
      <c r="P15" s="55">
        <f t="shared" si="1"/>
        <v>0</v>
      </c>
      <c r="R15" s="56"/>
    </row>
    <row r="16" spans="1:19" x14ac:dyDescent="0.15">
      <c r="B16" s="51" t="s">
        <v>44</v>
      </c>
      <c r="C16" s="52"/>
      <c r="E16" s="59"/>
      <c r="G16" s="44"/>
      <c r="H16" s="54"/>
      <c r="J16" s="54"/>
      <c r="K16" s="54"/>
      <c r="L16" s="54"/>
      <c r="N16" s="54">
        <f t="shared" si="0"/>
        <v>0</v>
      </c>
      <c r="P16" s="55">
        <f t="shared" si="1"/>
        <v>0</v>
      </c>
      <c r="R16" s="56"/>
    </row>
    <row r="17" spans="2:18" x14ac:dyDescent="0.15">
      <c r="B17" s="51" t="s">
        <v>45</v>
      </c>
      <c r="C17" s="52"/>
      <c r="E17" s="63"/>
      <c r="G17" s="44"/>
      <c r="H17" s="54"/>
      <c r="J17" s="54"/>
      <c r="K17" s="54"/>
      <c r="L17" s="54"/>
      <c r="N17" s="54">
        <f t="shared" si="0"/>
        <v>0</v>
      </c>
      <c r="P17" s="55">
        <f t="shared" si="1"/>
        <v>0</v>
      </c>
      <c r="R17" s="56"/>
    </row>
    <row r="18" spans="2:18" x14ac:dyDescent="0.15">
      <c r="B18" s="51" t="s">
        <v>46</v>
      </c>
      <c r="C18" s="52"/>
      <c r="E18" s="59"/>
      <c r="G18" s="44"/>
      <c r="H18" s="54"/>
      <c r="J18" s="54"/>
      <c r="K18" s="54"/>
      <c r="L18" s="54"/>
      <c r="N18" s="54">
        <f t="shared" si="0"/>
        <v>0</v>
      </c>
      <c r="P18" s="55">
        <f t="shared" si="1"/>
        <v>0</v>
      </c>
      <c r="R18" s="56"/>
    </row>
    <row r="19" spans="2:18" x14ac:dyDescent="0.15">
      <c r="B19" s="51" t="s">
        <v>47</v>
      </c>
      <c r="C19" s="52"/>
      <c r="E19" s="59"/>
      <c r="G19" s="44"/>
      <c r="H19" s="54"/>
      <c r="J19" s="54"/>
      <c r="K19" s="54"/>
      <c r="L19" s="54"/>
      <c r="N19" s="54">
        <f t="shared" si="0"/>
        <v>0</v>
      </c>
      <c r="P19" s="55">
        <f t="shared" si="1"/>
        <v>0</v>
      </c>
      <c r="R19" s="56"/>
    </row>
    <row r="20" spans="2:18" x14ac:dyDescent="0.15">
      <c r="B20" s="51" t="s">
        <v>48</v>
      </c>
      <c r="C20" s="52"/>
      <c r="E20" s="59"/>
      <c r="G20" s="44"/>
      <c r="H20" s="54"/>
      <c r="J20" s="54"/>
      <c r="K20" s="54"/>
      <c r="L20" s="54"/>
      <c r="N20" s="54">
        <f t="shared" si="0"/>
        <v>0</v>
      </c>
      <c r="P20" s="55">
        <f t="shared" si="1"/>
        <v>0</v>
      </c>
      <c r="R20" s="56"/>
    </row>
    <row r="21" spans="2:18" x14ac:dyDescent="0.15">
      <c r="B21" s="51" t="s">
        <v>49</v>
      </c>
      <c r="C21" s="52"/>
      <c r="E21" s="59"/>
      <c r="G21" s="44"/>
      <c r="H21" s="54"/>
      <c r="J21" s="54"/>
      <c r="K21" s="54"/>
      <c r="L21" s="54"/>
      <c r="N21" s="54">
        <f t="shared" si="0"/>
        <v>0</v>
      </c>
      <c r="P21" s="55">
        <f t="shared" si="1"/>
        <v>0</v>
      </c>
      <c r="R21" s="56"/>
    </row>
    <row r="22" spans="2:18" x14ac:dyDescent="0.15">
      <c r="B22" s="51" t="s">
        <v>50</v>
      </c>
      <c r="C22" s="52"/>
      <c r="E22" s="59"/>
      <c r="G22" s="44"/>
      <c r="H22" s="54"/>
      <c r="J22" s="54"/>
      <c r="K22" s="54"/>
      <c r="L22" s="54"/>
      <c r="N22" s="54">
        <f t="shared" si="0"/>
        <v>0</v>
      </c>
      <c r="P22" s="55">
        <f t="shared" si="1"/>
        <v>0</v>
      </c>
      <c r="R22" s="56"/>
    </row>
    <row r="23" spans="2:18" x14ac:dyDescent="0.15">
      <c r="B23" s="51" t="s">
        <v>51</v>
      </c>
      <c r="C23" s="52"/>
      <c r="E23" s="63"/>
      <c r="G23" s="44"/>
      <c r="H23" s="54"/>
      <c r="K23" s="54"/>
      <c r="L23" s="54"/>
      <c r="N23" s="54">
        <f t="shared" si="0"/>
        <v>0</v>
      </c>
      <c r="P23" s="55">
        <f t="shared" si="1"/>
        <v>0</v>
      </c>
      <c r="R23" s="56"/>
    </row>
    <row r="24" spans="2:18" x14ac:dyDescent="0.15">
      <c r="B24" s="51" t="s">
        <v>52</v>
      </c>
      <c r="C24" s="52"/>
      <c r="E24" s="63"/>
      <c r="G24" s="44"/>
      <c r="H24" s="54"/>
      <c r="J24" s="54"/>
      <c r="K24" s="54"/>
      <c r="L24" s="54"/>
      <c r="N24" s="54">
        <f t="shared" si="0"/>
        <v>0</v>
      </c>
      <c r="P24" s="55">
        <f t="shared" si="1"/>
        <v>0</v>
      </c>
      <c r="R24" s="65"/>
    </row>
    <row r="25" spans="2:18" x14ac:dyDescent="0.15">
      <c r="B25" s="51" t="s">
        <v>53</v>
      </c>
      <c r="C25" s="52"/>
      <c r="E25" s="63"/>
      <c r="G25" s="44"/>
      <c r="H25" s="54"/>
      <c r="J25" s="54"/>
      <c r="K25" s="54"/>
      <c r="L25" s="54"/>
      <c r="N25" s="54">
        <f t="shared" si="0"/>
        <v>0</v>
      </c>
      <c r="P25" s="55">
        <f t="shared" si="1"/>
        <v>0</v>
      </c>
      <c r="R25" s="56"/>
    </row>
    <row r="26" spans="2:18" x14ac:dyDescent="0.15">
      <c r="B26" s="51" t="s">
        <v>54</v>
      </c>
      <c r="C26" s="52"/>
      <c r="E26" s="63"/>
      <c r="G26" s="44"/>
      <c r="H26" s="54"/>
      <c r="J26" s="54"/>
      <c r="K26" s="54"/>
      <c r="L26" s="54"/>
      <c r="N26" s="54">
        <f t="shared" si="0"/>
        <v>0</v>
      </c>
      <c r="P26" s="55">
        <f t="shared" si="1"/>
        <v>0</v>
      </c>
      <c r="R26" s="65"/>
    </row>
    <row r="27" spans="2:18" x14ac:dyDescent="0.15">
      <c r="B27" s="51"/>
      <c r="C27" s="52"/>
      <c r="G27" s="44"/>
      <c r="H27" s="54"/>
      <c r="N27" s="67"/>
      <c r="P27" s="67"/>
    </row>
    <row r="28" spans="2:18" ht="14" thickBot="1" x14ac:dyDescent="0.2">
      <c r="J28" s="70">
        <f>SUM(J9:J27)</f>
        <v>0</v>
      </c>
      <c r="L28" s="70">
        <f>SUM(L9:L27)</f>
        <v>0</v>
      </c>
      <c r="N28" s="70">
        <f>SUM(N9:N27)</f>
        <v>0</v>
      </c>
      <c r="P28" s="67"/>
    </row>
    <row r="29" spans="2:18" ht="14" thickTop="1" x14ac:dyDescent="0.15"/>
    <row r="32" spans="2:18" x14ac:dyDescent="0.15">
      <c r="B32" s="72" t="s">
        <v>55</v>
      </c>
    </row>
    <row r="33" spans="2:2" x14ac:dyDescent="0.15">
      <c r="B33" s="73"/>
    </row>
    <row r="34" spans="2:2" x14ac:dyDescent="0.15">
      <c r="B34" s="73" t="s">
        <v>56</v>
      </c>
    </row>
    <row r="35" spans="2:2" x14ac:dyDescent="0.15">
      <c r="B35" s="73" t="s">
        <v>57</v>
      </c>
    </row>
    <row r="36" spans="2:2" x14ac:dyDescent="0.15">
      <c r="B36" s="73" t="s">
        <v>58</v>
      </c>
    </row>
    <row r="37" spans="2:2" x14ac:dyDescent="0.15">
      <c r="B37" s="73" t="s">
        <v>59</v>
      </c>
    </row>
    <row r="38" spans="2:2" x14ac:dyDescent="0.15">
      <c r="B38" s="74" t="s">
        <v>60</v>
      </c>
    </row>
  </sheetData>
  <printOptions horizontalCentered="1"/>
  <pageMargins left="0" right="0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Y144"/>
  <sheetViews>
    <sheetView tabSelected="1" zoomScaleNormal="100" workbookViewId="0">
      <selection activeCell="K11" sqref="K11"/>
    </sheetView>
  </sheetViews>
  <sheetFormatPr baseColWidth="10" defaultColWidth="9.1640625" defaultRowHeight="16" x14ac:dyDescent="0.2"/>
  <cols>
    <col min="1" max="1" width="5.1640625" style="77" customWidth="1"/>
    <col min="2" max="3" width="2.83203125" style="77" customWidth="1"/>
    <col min="4" max="4" width="6.33203125" style="77" customWidth="1"/>
    <col min="5" max="5" width="3.6640625" style="77" customWidth="1"/>
    <col min="6" max="6" width="5.83203125" style="77" customWidth="1"/>
    <col min="7" max="7" width="9.33203125" style="77" customWidth="1"/>
    <col min="8" max="8" width="7.83203125" style="77" customWidth="1"/>
    <col min="9" max="9" width="4.6640625" style="77" customWidth="1"/>
    <col min="10" max="10" width="8.1640625" style="77" customWidth="1"/>
    <col min="11" max="11" width="15.6640625" style="77" customWidth="1"/>
    <col min="12" max="12" width="6" style="87" customWidth="1"/>
    <col min="13" max="13" width="5" style="87" customWidth="1"/>
    <col min="14" max="14" width="6.1640625" style="87" customWidth="1"/>
    <col min="15" max="15" width="7" style="87" customWidth="1"/>
    <col min="16" max="16" width="5.1640625" style="87" customWidth="1"/>
    <col min="17" max="17" width="5.5" style="88" customWidth="1"/>
    <col min="18" max="18" width="5.83203125" style="92" customWidth="1"/>
    <col min="19" max="20" width="7" style="78" customWidth="1"/>
    <col min="21" max="21" width="7.5" style="78" customWidth="1"/>
    <col min="22" max="22" width="7.83203125" style="77" customWidth="1"/>
    <col min="23" max="23" width="6.5" style="77" customWidth="1"/>
    <col min="24" max="24" width="24.83203125" style="77" customWidth="1"/>
    <col min="25" max="25" width="8" style="77" customWidth="1"/>
    <col min="26" max="16384" width="9.1640625" style="77"/>
  </cols>
  <sheetData>
    <row r="1" spans="1:25" x14ac:dyDescent="0.2">
      <c r="A1" s="148" t="s">
        <v>695</v>
      </c>
      <c r="B1" s="148"/>
      <c r="C1" s="148"/>
      <c r="D1" s="147"/>
      <c r="E1" s="148" t="s">
        <v>904</v>
      </c>
      <c r="F1" s="147"/>
      <c r="G1" s="148" t="s">
        <v>696</v>
      </c>
      <c r="H1" s="147"/>
      <c r="I1" s="147"/>
      <c r="J1" s="147"/>
      <c r="K1" s="147"/>
      <c r="L1" s="149"/>
      <c r="M1" s="149"/>
      <c r="N1" s="149"/>
      <c r="O1" s="149"/>
      <c r="P1" s="159" t="s">
        <v>1187</v>
      </c>
      <c r="Q1" s="179" t="s">
        <v>1188</v>
      </c>
      <c r="R1" s="180"/>
      <c r="S1" s="152"/>
      <c r="T1" s="152"/>
      <c r="U1" s="152"/>
      <c r="V1" s="147"/>
      <c r="W1" s="147"/>
      <c r="X1" s="147"/>
    </row>
    <row r="2" spans="1:25" s="79" customFormat="1" ht="21" customHeight="1" x14ac:dyDescent="0.2">
      <c r="A2" s="182" t="s">
        <v>661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5" s="94" customFormat="1" ht="27.5" customHeight="1" x14ac:dyDescent="0.15">
      <c r="A3" s="183" t="s">
        <v>662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</row>
    <row r="4" spans="1:25" s="94" customFormat="1" ht="27" customHeight="1" x14ac:dyDescent="0.15">
      <c r="A4" s="184" t="s">
        <v>672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</row>
    <row r="5" spans="1:25" s="94" customFormat="1" ht="18" customHeight="1" x14ac:dyDescent="0.15">
      <c r="A5" s="185" t="s">
        <v>1134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</row>
    <row r="6" spans="1:25" s="94" customFormat="1" ht="14" customHeight="1" x14ac:dyDescent="0.15">
      <c r="A6" s="186" t="s">
        <v>1135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</row>
    <row r="7" spans="1:25" s="94" customFormat="1" ht="21.5" customHeight="1" x14ac:dyDescent="0.15">
      <c r="A7" s="181" t="s">
        <v>663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</row>
    <row r="8" spans="1:25" s="95" customFormat="1" ht="121" customHeight="1" x14ac:dyDescent="0.2">
      <c r="A8" s="160" t="s">
        <v>670</v>
      </c>
      <c r="B8" s="262" t="s">
        <v>1196</v>
      </c>
      <c r="C8" s="221" t="s">
        <v>1189</v>
      </c>
      <c r="D8" s="160" t="s">
        <v>691</v>
      </c>
      <c r="E8" s="136" t="s">
        <v>690</v>
      </c>
      <c r="F8" s="160" t="s">
        <v>675</v>
      </c>
      <c r="G8" s="160" t="s">
        <v>676</v>
      </c>
      <c r="H8" s="160" t="s">
        <v>664</v>
      </c>
      <c r="I8" s="160" t="s">
        <v>671</v>
      </c>
      <c r="J8" s="160" t="s">
        <v>665</v>
      </c>
      <c r="K8" s="160" t="s">
        <v>666</v>
      </c>
      <c r="L8" s="161" t="s">
        <v>688</v>
      </c>
      <c r="M8" s="161" t="s">
        <v>667</v>
      </c>
      <c r="N8" s="161" t="s">
        <v>686</v>
      </c>
      <c r="O8" s="161" t="s">
        <v>689</v>
      </c>
      <c r="P8" s="161" t="s">
        <v>677</v>
      </c>
      <c r="Q8" s="162" t="s">
        <v>668</v>
      </c>
      <c r="R8" s="163" t="s">
        <v>31</v>
      </c>
      <c r="S8" s="163" t="s">
        <v>692</v>
      </c>
      <c r="T8" s="163" t="s">
        <v>693</v>
      </c>
      <c r="U8" s="163" t="s">
        <v>694</v>
      </c>
      <c r="V8" s="164" t="s">
        <v>687</v>
      </c>
      <c r="W8" s="164" t="s">
        <v>678</v>
      </c>
      <c r="X8" s="164" t="s">
        <v>679</v>
      </c>
      <c r="Y8" s="165" t="s">
        <v>1183</v>
      </c>
    </row>
    <row r="9" spans="1:25" ht="32" x14ac:dyDescent="0.2">
      <c r="A9" s="155" t="s">
        <v>1168</v>
      </c>
      <c r="B9" s="157">
        <v>1</v>
      </c>
      <c r="C9" s="222" t="s">
        <v>1190</v>
      </c>
      <c r="D9" s="97" t="s">
        <v>698</v>
      </c>
      <c r="E9" s="98"/>
      <c r="F9" s="97" t="s">
        <v>1138</v>
      </c>
      <c r="G9" s="97" t="s">
        <v>1139</v>
      </c>
      <c r="H9" s="97" t="s">
        <v>1140</v>
      </c>
      <c r="I9" s="97">
        <v>225</v>
      </c>
      <c r="J9" s="97" t="s">
        <v>1141</v>
      </c>
      <c r="K9" s="97" t="s">
        <v>1142</v>
      </c>
      <c r="L9" s="116" t="s">
        <v>810</v>
      </c>
      <c r="M9" s="116"/>
      <c r="N9" s="116" t="s">
        <v>1143</v>
      </c>
      <c r="O9" s="112" t="s">
        <v>681</v>
      </c>
      <c r="P9" s="96" t="s">
        <v>720</v>
      </c>
      <c r="Q9" s="101">
        <v>1</v>
      </c>
      <c r="R9" s="102">
        <v>2600</v>
      </c>
      <c r="S9" s="129">
        <v>2600</v>
      </c>
      <c r="T9" s="129"/>
      <c r="U9" s="129"/>
      <c r="V9" s="97" t="s">
        <v>632</v>
      </c>
      <c r="W9" s="96">
        <v>0</v>
      </c>
      <c r="X9" s="97" t="s">
        <v>1144</v>
      </c>
      <c r="Y9" s="158">
        <f>S9</f>
        <v>2600</v>
      </c>
    </row>
    <row r="10" spans="1:25" ht="32" x14ac:dyDescent="0.2">
      <c r="A10" s="118" t="s">
        <v>711</v>
      </c>
      <c r="B10" s="157">
        <v>2</v>
      </c>
      <c r="C10" s="222" t="s">
        <v>1190</v>
      </c>
      <c r="D10" s="97" t="s">
        <v>698</v>
      </c>
      <c r="E10" s="98"/>
      <c r="F10" s="97" t="s">
        <v>699</v>
      </c>
      <c r="G10" s="97"/>
      <c r="H10" s="98" t="s">
        <v>700</v>
      </c>
      <c r="I10" s="117">
        <v>100000</v>
      </c>
      <c r="J10" s="97"/>
      <c r="K10" s="97" t="s">
        <v>701</v>
      </c>
      <c r="L10" s="96" t="s">
        <v>702</v>
      </c>
      <c r="M10" s="116" t="s">
        <v>703</v>
      </c>
      <c r="N10" s="116" t="s">
        <v>684</v>
      </c>
      <c r="O10" s="112" t="s">
        <v>681</v>
      </c>
      <c r="P10" s="96" t="s">
        <v>704</v>
      </c>
      <c r="Q10" s="101">
        <v>1</v>
      </c>
      <c r="R10" s="102">
        <v>82030</v>
      </c>
      <c r="S10" s="129">
        <f>Q10*R10</f>
        <v>82030</v>
      </c>
      <c r="T10" s="129">
        <v>2496</v>
      </c>
      <c r="U10" s="129">
        <v>2621</v>
      </c>
      <c r="V10" s="97" t="s">
        <v>632</v>
      </c>
      <c r="W10" s="138">
        <v>2689</v>
      </c>
      <c r="X10" s="97" t="s">
        <v>705</v>
      </c>
      <c r="Y10" s="158">
        <f>SUM(Y9+S10)</f>
        <v>84630</v>
      </c>
    </row>
    <row r="11" spans="1:25" ht="36" customHeight="1" x14ac:dyDescent="0.2">
      <c r="A11" s="155" t="s">
        <v>1170</v>
      </c>
      <c r="B11" s="157">
        <v>3</v>
      </c>
      <c r="C11" s="222" t="s">
        <v>1190</v>
      </c>
      <c r="D11" s="97" t="s">
        <v>698</v>
      </c>
      <c r="E11" s="98"/>
      <c r="F11" s="97" t="s">
        <v>1138</v>
      </c>
      <c r="G11" s="97" t="s">
        <v>1147</v>
      </c>
      <c r="H11" s="97" t="s">
        <v>1148</v>
      </c>
      <c r="I11" s="97" t="s">
        <v>1149</v>
      </c>
      <c r="J11" s="97" t="s">
        <v>1150</v>
      </c>
      <c r="K11" s="97" t="s">
        <v>1151</v>
      </c>
      <c r="L11" s="116" t="s">
        <v>682</v>
      </c>
      <c r="M11" s="116"/>
      <c r="N11" s="116" t="s">
        <v>684</v>
      </c>
      <c r="O11" s="112" t="s">
        <v>681</v>
      </c>
      <c r="P11" s="96" t="s">
        <v>720</v>
      </c>
      <c r="Q11" s="101">
        <v>1</v>
      </c>
      <c r="R11" s="102">
        <v>1275</v>
      </c>
      <c r="S11" s="129">
        <f>Q11*R11</f>
        <v>1275</v>
      </c>
      <c r="T11" s="129"/>
      <c r="U11" s="129"/>
      <c r="V11" s="97" t="s">
        <v>632</v>
      </c>
      <c r="W11" s="96">
        <v>250</v>
      </c>
      <c r="X11" s="97" t="s">
        <v>1152</v>
      </c>
      <c r="Y11" s="158">
        <f>SUM(Y10+S11)</f>
        <v>85905</v>
      </c>
    </row>
    <row r="12" spans="1:25" ht="32" x14ac:dyDescent="0.2">
      <c r="A12" s="113" t="s">
        <v>888</v>
      </c>
      <c r="B12" s="157">
        <v>4</v>
      </c>
      <c r="C12" s="222" t="s">
        <v>1190</v>
      </c>
      <c r="D12" s="97" t="s">
        <v>698</v>
      </c>
      <c r="E12" s="97"/>
      <c r="F12" s="97" t="s">
        <v>714</v>
      </c>
      <c r="G12" s="99" t="s">
        <v>730</v>
      </c>
      <c r="H12" s="99" t="s">
        <v>716</v>
      </c>
      <c r="I12" s="99">
        <v>424</v>
      </c>
      <c r="J12" s="106" t="s">
        <v>731</v>
      </c>
      <c r="K12" s="106" t="s">
        <v>732</v>
      </c>
      <c r="L12" s="107" t="s">
        <v>702</v>
      </c>
      <c r="M12" s="107" t="s">
        <v>733</v>
      </c>
      <c r="N12" s="114" t="s">
        <v>684</v>
      </c>
      <c r="O12" s="115" t="s">
        <v>681</v>
      </c>
      <c r="P12" s="107" t="s">
        <v>726</v>
      </c>
      <c r="Q12" s="101">
        <v>1</v>
      </c>
      <c r="R12" s="102"/>
      <c r="S12" s="108">
        <v>5795</v>
      </c>
      <c r="T12" s="108"/>
      <c r="U12" s="108"/>
      <c r="V12" s="97"/>
      <c r="W12" s="108"/>
      <c r="X12" s="97"/>
      <c r="Y12" s="158">
        <f>SUM(Y11+S12)</f>
        <v>91700</v>
      </c>
    </row>
    <row r="13" spans="1:25" ht="36" x14ac:dyDescent="0.2">
      <c r="A13" s="134" t="s">
        <v>1086</v>
      </c>
      <c r="B13" s="157">
        <v>5</v>
      </c>
      <c r="C13" s="222" t="s">
        <v>1190</v>
      </c>
      <c r="D13" s="97" t="s">
        <v>698</v>
      </c>
      <c r="E13" s="98"/>
      <c r="F13" s="97" t="s">
        <v>1057</v>
      </c>
      <c r="G13" s="97" t="s">
        <v>1063</v>
      </c>
      <c r="H13" s="98" t="s">
        <v>1064</v>
      </c>
      <c r="I13" s="117" t="s">
        <v>1065</v>
      </c>
      <c r="J13" s="97" t="s">
        <v>1066</v>
      </c>
      <c r="K13" s="97" t="s">
        <v>1067</v>
      </c>
      <c r="L13" s="116" t="s">
        <v>707</v>
      </c>
      <c r="M13" s="116"/>
      <c r="N13" s="116" t="s">
        <v>684</v>
      </c>
      <c r="O13" s="112" t="s">
        <v>681</v>
      </c>
      <c r="P13" s="116"/>
      <c r="Q13" s="101">
        <v>1</v>
      </c>
      <c r="R13" s="102">
        <v>3995</v>
      </c>
      <c r="S13" s="129">
        <f>Q13*R13</f>
        <v>3995</v>
      </c>
      <c r="T13" s="129"/>
      <c r="U13" s="129"/>
      <c r="V13" s="97" t="s">
        <v>632</v>
      </c>
      <c r="W13" s="97"/>
      <c r="X13" s="97" t="s">
        <v>1068</v>
      </c>
      <c r="Y13" s="158">
        <f t="shared" ref="Y13:Y71" si="0">SUM(Y12+S13)</f>
        <v>95695</v>
      </c>
    </row>
    <row r="14" spans="1:25" ht="32" x14ac:dyDescent="0.2">
      <c r="A14" s="113" t="s">
        <v>891</v>
      </c>
      <c r="B14" s="157">
        <v>6</v>
      </c>
      <c r="C14" s="222" t="s">
        <v>1190</v>
      </c>
      <c r="D14" s="97" t="s">
        <v>698</v>
      </c>
      <c r="E14" s="97"/>
      <c r="F14" s="97" t="s">
        <v>714</v>
      </c>
      <c r="G14" s="99" t="s">
        <v>737</v>
      </c>
      <c r="H14" s="99" t="s">
        <v>716</v>
      </c>
      <c r="I14" s="99">
        <v>316</v>
      </c>
      <c r="J14" s="99" t="s">
        <v>738</v>
      </c>
      <c r="K14" s="99" t="s">
        <v>739</v>
      </c>
      <c r="L14" s="100" t="s">
        <v>702</v>
      </c>
      <c r="M14" s="100">
        <v>25</v>
      </c>
      <c r="N14" s="114" t="s">
        <v>684</v>
      </c>
      <c r="O14" s="115" t="s">
        <v>681</v>
      </c>
      <c r="P14" s="100" t="s">
        <v>726</v>
      </c>
      <c r="Q14" s="101">
        <v>12</v>
      </c>
      <c r="R14" s="102">
        <v>3300</v>
      </c>
      <c r="S14" s="110">
        <v>40000</v>
      </c>
      <c r="T14" s="110"/>
      <c r="U14" s="110"/>
      <c r="V14" s="97"/>
      <c r="W14" s="105"/>
      <c r="X14" s="97"/>
      <c r="Y14" s="158">
        <f t="shared" si="0"/>
        <v>135695</v>
      </c>
    </row>
    <row r="15" spans="1:25" ht="36" x14ac:dyDescent="0.2">
      <c r="A15" s="155" t="s">
        <v>1171</v>
      </c>
      <c r="B15" s="157">
        <v>7</v>
      </c>
      <c r="C15" s="222" t="s">
        <v>1190</v>
      </c>
      <c r="D15" s="97" t="s">
        <v>698</v>
      </c>
      <c r="E15" s="98"/>
      <c r="F15" s="97" t="s">
        <v>1138</v>
      </c>
      <c r="G15" s="97" t="s">
        <v>1147</v>
      </c>
      <c r="H15" s="97" t="s">
        <v>1148</v>
      </c>
      <c r="I15" s="97" t="s">
        <v>1153</v>
      </c>
      <c r="J15" s="97" t="s">
        <v>1154</v>
      </c>
      <c r="K15" s="132" t="s">
        <v>1155</v>
      </c>
      <c r="L15" s="116" t="s">
        <v>702</v>
      </c>
      <c r="M15" s="116"/>
      <c r="N15" s="116" t="s">
        <v>684</v>
      </c>
      <c r="O15" s="112" t="s">
        <v>681</v>
      </c>
      <c r="P15" s="96" t="s">
        <v>720</v>
      </c>
      <c r="Q15" s="101">
        <v>1</v>
      </c>
      <c r="R15" s="102">
        <v>1099.99</v>
      </c>
      <c r="S15" s="129">
        <f>Q15*R15</f>
        <v>1099.99</v>
      </c>
      <c r="T15" s="129"/>
      <c r="U15" s="129"/>
      <c r="V15" s="97" t="s">
        <v>632</v>
      </c>
      <c r="W15" s="96">
        <v>0</v>
      </c>
      <c r="X15" s="97" t="s">
        <v>1156</v>
      </c>
      <c r="Y15" s="158">
        <f t="shared" si="0"/>
        <v>136794.99</v>
      </c>
    </row>
    <row r="16" spans="1:25" ht="36" x14ac:dyDescent="0.2">
      <c r="A16" s="113" t="s">
        <v>886</v>
      </c>
      <c r="B16" s="157">
        <v>8</v>
      </c>
      <c r="C16" s="222" t="s">
        <v>1190</v>
      </c>
      <c r="D16" s="97" t="s">
        <v>698</v>
      </c>
      <c r="E16" s="97"/>
      <c r="F16" s="97" t="s">
        <v>714</v>
      </c>
      <c r="G16" s="99" t="s">
        <v>723</v>
      </c>
      <c r="H16" s="99" t="s">
        <v>716</v>
      </c>
      <c r="I16" s="99">
        <v>236</v>
      </c>
      <c r="J16" s="99" t="s">
        <v>724</v>
      </c>
      <c r="K16" s="99" t="s">
        <v>725</v>
      </c>
      <c r="L16" s="100" t="s">
        <v>707</v>
      </c>
      <c r="M16" s="100"/>
      <c r="N16" s="114" t="s">
        <v>684</v>
      </c>
      <c r="O16" s="105" t="s">
        <v>681</v>
      </c>
      <c r="P16" s="100" t="s">
        <v>726</v>
      </c>
      <c r="Q16" s="101">
        <v>1</v>
      </c>
      <c r="R16" s="102"/>
      <c r="S16" s="103">
        <v>10998</v>
      </c>
      <c r="T16" s="103"/>
      <c r="U16" s="103"/>
      <c r="V16" s="97"/>
      <c r="W16" s="105"/>
      <c r="X16" s="97"/>
      <c r="Y16" s="158">
        <f t="shared" si="0"/>
        <v>147792.99</v>
      </c>
    </row>
    <row r="17" spans="1:25" ht="36" x14ac:dyDescent="0.2">
      <c r="A17" s="113" t="s">
        <v>887</v>
      </c>
      <c r="B17" s="157">
        <v>9</v>
      </c>
      <c r="C17" s="222" t="s">
        <v>1190</v>
      </c>
      <c r="D17" s="97" t="s">
        <v>698</v>
      </c>
      <c r="E17" s="97"/>
      <c r="F17" s="97" t="s">
        <v>714</v>
      </c>
      <c r="G17" s="99" t="s">
        <v>727</v>
      </c>
      <c r="H17" s="99" t="s">
        <v>716</v>
      </c>
      <c r="I17" s="99">
        <v>118</v>
      </c>
      <c r="J17" s="99" t="s">
        <v>728</v>
      </c>
      <c r="K17" s="99" t="s">
        <v>729</v>
      </c>
      <c r="L17" s="100" t="s">
        <v>702</v>
      </c>
      <c r="M17" s="100">
        <v>35</v>
      </c>
      <c r="N17" s="114" t="s">
        <v>684</v>
      </c>
      <c r="O17" s="100" t="s">
        <v>683</v>
      </c>
      <c r="P17" s="100" t="s">
        <v>726</v>
      </c>
      <c r="Q17" s="101">
        <v>1</v>
      </c>
      <c r="R17" s="102"/>
      <c r="S17" s="103">
        <v>300000</v>
      </c>
      <c r="T17" s="103"/>
      <c r="U17" s="103"/>
      <c r="V17" s="97"/>
      <c r="W17" s="103">
        <v>1500</v>
      </c>
      <c r="X17" s="97"/>
      <c r="Y17" s="158">
        <f t="shared" si="0"/>
        <v>447792.99</v>
      </c>
    </row>
    <row r="18" spans="1:25" ht="32" x14ac:dyDescent="0.2">
      <c r="A18" s="113" t="s">
        <v>889</v>
      </c>
      <c r="B18" s="157">
        <v>11</v>
      </c>
      <c r="C18" s="222" t="s">
        <v>1190</v>
      </c>
      <c r="D18" s="97" t="s">
        <v>698</v>
      </c>
      <c r="E18" s="97"/>
      <c r="F18" s="97" t="s">
        <v>714</v>
      </c>
      <c r="G18" s="99" t="s">
        <v>730</v>
      </c>
      <c r="H18" s="99" t="s">
        <v>716</v>
      </c>
      <c r="I18" s="99">
        <v>424</v>
      </c>
      <c r="J18" s="106" t="s">
        <v>731</v>
      </c>
      <c r="K18" s="106" t="s">
        <v>734</v>
      </c>
      <c r="L18" s="107" t="s">
        <v>707</v>
      </c>
      <c r="M18" s="107"/>
      <c r="N18" s="114" t="s">
        <v>684</v>
      </c>
      <c r="O18" s="115" t="s">
        <v>681</v>
      </c>
      <c r="P18" s="107" t="s">
        <v>726</v>
      </c>
      <c r="Q18" s="101">
        <v>1</v>
      </c>
      <c r="R18" s="102"/>
      <c r="S18" s="109">
        <v>27290</v>
      </c>
      <c r="T18" s="109"/>
      <c r="U18" s="109"/>
      <c r="V18" s="97"/>
      <c r="W18" s="109"/>
      <c r="X18" s="97"/>
      <c r="Y18" s="158">
        <f t="shared" si="0"/>
        <v>475082.99</v>
      </c>
    </row>
    <row r="19" spans="1:25" ht="71" customHeight="1" x14ac:dyDescent="0.2">
      <c r="A19" s="113" t="s">
        <v>893</v>
      </c>
      <c r="B19" s="157">
        <v>12</v>
      </c>
      <c r="C19" s="222" t="s">
        <v>1190</v>
      </c>
      <c r="D19" s="97" t="s">
        <v>698</v>
      </c>
      <c r="E19" s="97"/>
      <c r="F19" s="97" t="s">
        <v>714</v>
      </c>
      <c r="G19" s="99" t="s">
        <v>746</v>
      </c>
      <c r="H19" s="99" t="s">
        <v>716</v>
      </c>
      <c r="I19" s="99">
        <v>441</v>
      </c>
      <c r="J19" s="99" t="s">
        <v>1111</v>
      </c>
      <c r="K19" s="99" t="s">
        <v>747</v>
      </c>
      <c r="L19" s="100" t="s">
        <v>702</v>
      </c>
      <c r="M19" s="100" t="s">
        <v>748</v>
      </c>
      <c r="N19" s="114" t="s">
        <v>684</v>
      </c>
      <c r="O19" s="115" t="s">
        <v>681</v>
      </c>
      <c r="P19" s="100" t="s">
        <v>722</v>
      </c>
      <c r="Q19" s="101">
        <v>1</v>
      </c>
      <c r="R19" s="102"/>
      <c r="S19" s="110">
        <v>16000</v>
      </c>
      <c r="T19" s="110"/>
      <c r="U19" s="110"/>
      <c r="V19" s="97"/>
      <c r="W19" s="111">
        <v>500</v>
      </c>
      <c r="X19" s="97"/>
      <c r="Y19" s="158">
        <f t="shared" si="0"/>
        <v>491082.99</v>
      </c>
    </row>
    <row r="20" spans="1:25" ht="32" x14ac:dyDescent="0.2">
      <c r="A20" s="134" t="s">
        <v>1087</v>
      </c>
      <c r="B20" s="157">
        <v>13</v>
      </c>
      <c r="C20" s="222" t="s">
        <v>1190</v>
      </c>
      <c r="D20" s="97" t="s">
        <v>698</v>
      </c>
      <c r="E20" s="97"/>
      <c r="F20" s="97" t="s">
        <v>1057</v>
      </c>
      <c r="G20" s="97" t="s">
        <v>1069</v>
      </c>
      <c r="H20" s="97" t="s">
        <v>1070</v>
      </c>
      <c r="I20" s="112" t="s">
        <v>1065</v>
      </c>
      <c r="J20" s="97"/>
      <c r="K20" s="137" t="s">
        <v>1071</v>
      </c>
      <c r="L20" s="116" t="s">
        <v>702</v>
      </c>
      <c r="M20" s="116"/>
      <c r="N20" s="116" t="s">
        <v>684</v>
      </c>
      <c r="O20" s="112" t="s">
        <v>681</v>
      </c>
      <c r="P20" s="116"/>
      <c r="Q20" s="101">
        <v>1</v>
      </c>
      <c r="R20" s="102">
        <v>10189</v>
      </c>
      <c r="S20" s="129">
        <f>Q20*R20</f>
        <v>10189</v>
      </c>
      <c r="T20" s="129"/>
      <c r="U20" s="129"/>
      <c r="V20" s="97" t="s">
        <v>632</v>
      </c>
      <c r="W20" s="97"/>
      <c r="X20" s="97" t="s">
        <v>1072</v>
      </c>
      <c r="Y20" s="158">
        <f t="shared" si="0"/>
        <v>501271.99</v>
      </c>
    </row>
    <row r="21" spans="1:25" ht="32" x14ac:dyDescent="0.2">
      <c r="A21" s="155" t="s">
        <v>1169</v>
      </c>
      <c r="B21" s="157">
        <v>14</v>
      </c>
      <c r="C21" s="222" t="s">
        <v>1190</v>
      </c>
      <c r="D21" s="97" t="s">
        <v>698</v>
      </c>
      <c r="E21" s="97"/>
      <c r="F21" s="97" t="s">
        <v>1138</v>
      </c>
      <c r="G21" s="97" t="s">
        <v>1145</v>
      </c>
      <c r="H21" s="97" t="s">
        <v>1140</v>
      </c>
      <c r="I21" s="97">
        <v>225</v>
      </c>
      <c r="J21" s="97" t="s">
        <v>1141</v>
      </c>
      <c r="K21" s="97" t="s">
        <v>1146</v>
      </c>
      <c r="L21" s="116" t="s">
        <v>810</v>
      </c>
      <c r="M21" s="116"/>
      <c r="N21" s="116" t="s">
        <v>1143</v>
      </c>
      <c r="O21" s="112" t="s">
        <v>681</v>
      </c>
      <c r="P21" s="96" t="s">
        <v>722</v>
      </c>
      <c r="Q21" s="101">
        <v>1</v>
      </c>
      <c r="R21" s="102">
        <v>2600</v>
      </c>
      <c r="S21" s="129">
        <v>2600</v>
      </c>
      <c r="T21" s="129"/>
      <c r="U21" s="129"/>
      <c r="V21" s="97" t="s">
        <v>632</v>
      </c>
      <c r="W21" s="96">
        <v>0</v>
      </c>
      <c r="X21" s="97" t="s">
        <v>1144</v>
      </c>
      <c r="Y21" s="158">
        <f t="shared" si="0"/>
        <v>503871.99</v>
      </c>
    </row>
    <row r="22" spans="1:25" ht="36" x14ac:dyDescent="0.2">
      <c r="A22" s="113" t="s">
        <v>884</v>
      </c>
      <c r="B22" s="157">
        <v>15</v>
      </c>
      <c r="C22" s="222" t="s">
        <v>1190</v>
      </c>
      <c r="D22" s="97" t="s">
        <v>698</v>
      </c>
      <c r="E22" s="98"/>
      <c r="F22" s="97" t="s">
        <v>714</v>
      </c>
      <c r="G22" s="99" t="s">
        <v>715</v>
      </c>
      <c r="H22" s="99" t="s">
        <v>716</v>
      </c>
      <c r="I22" s="99">
        <v>101</v>
      </c>
      <c r="J22" s="99" t="s">
        <v>717</v>
      </c>
      <c r="K22" s="99" t="s">
        <v>718</v>
      </c>
      <c r="L22" s="100" t="s">
        <v>702</v>
      </c>
      <c r="M22" s="100" t="s">
        <v>719</v>
      </c>
      <c r="N22" s="114" t="s">
        <v>684</v>
      </c>
      <c r="O22" s="105" t="s">
        <v>681</v>
      </c>
      <c r="P22" s="100" t="s">
        <v>720</v>
      </c>
      <c r="Q22" s="101">
        <v>1</v>
      </c>
      <c r="R22" s="102"/>
      <c r="S22" s="103">
        <v>10000</v>
      </c>
      <c r="T22" s="103"/>
      <c r="U22" s="103">
        <v>10000</v>
      </c>
      <c r="V22" s="97"/>
      <c r="W22" s="103">
        <v>500</v>
      </c>
      <c r="X22" s="97"/>
      <c r="Y22" s="158">
        <f t="shared" si="0"/>
        <v>513871.99</v>
      </c>
    </row>
    <row r="23" spans="1:25" ht="37" thickBot="1" x14ac:dyDescent="0.25">
      <c r="A23" s="193" t="s">
        <v>885</v>
      </c>
      <c r="B23" s="194">
        <v>17</v>
      </c>
      <c r="C23" s="222" t="s">
        <v>1190</v>
      </c>
      <c r="D23" s="195" t="s">
        <v>698</v>
      </c>
      <c r="E23" s="195"/>
      <c r="F23" s="195" t="s">
        <v>714</v>
      </c>
      <c r="G23" s="196" t="s">
        <v>715</v>
      </c>
      <c r="H23" s="196" t="s">
        <v>716</v>
      </c>
      <c r="I23" s="196">
        <v>101</v>
      </c>
      <c r="J23" s="196" t="s">
        <v>717</v>
      </c>
      <c r="K23" s="196" t="s">
        <v>721</v>
      </c>
      <c r="L23" s="197" t="s">
        <v>707</v>
      </c>
      <c r="M23" s="197"/>
      <c r="N23" s="198" t="s">
        <v>684</v>
      </c>
      <c r="O23" s="199" t="s">
        <v>681</v>
      </c>
      <c r="P23" s="197" t="s">
        <v>722</v>
      </c>
      <c r="Q23" s="200">
        <v>1</v>
      </c>
      <c r="R23" s="201"/>
      <c r="S23" s="202">
        <v>12500</v>
      </c>
      <c r="T23" s="202"/>
      <c r="U23" s="202"/>
      <c r="V23" s="195"/>
      <c r="W23" s="202">
        <v>1200</v>
      </c>
      <c r="X23" s="195"/>
      <c r="Y23" s="158">
        <f t="shared" si="0"/>
        <v>526371.99</v>
      </c>
    </row>
    <row r="24" spans="1:25" ht="5" customHeight="1" thickBot="1" x14ac:dyDescent="0.25">
      <c r="A24" s="211"/>
      <c r="B24" s="212"/>
      <c r="C24" s="212"/>
      <c r="D24" s="213"/>
      <c r="E24" s="213"/>
      <c r="F24" s="213"/>
      <c r="G24" s="213"/>
      <c r="H24" s="213"/>
      <c r="I24" s="213"/>
      <c r="J24" s="213"/>
      <c r="K24" s="213"/>
      <c r="L24" s="214"/>
      <c r="M24" s="214"/>
      <c r="N24" s="215"/>
      <c r="O24" s="216"/>
      <c r="P24" s="214"/>
      <c r="Q24" s="217"/>
      <c r="R24" s="218"/>
      <c r="S24" s="219"/>
      <c r="T24" s="219"/>
      <c r="U24" s="219"/>
      <c r="V24" s="213"/>
      <c r="W24" s="219"/>
      <c r="X24" s="213"/>
      <c r="Y24" s="220"/>
    </row>
    <row r="25" spans="1:25" ht="24" x14ac:dyDescent="0.2">
      <c r="A25" s="203" t="s">
        <v>1088</v>
      </c>
      <c r="B25" s="204">
        <v>20</v>
      </c>
      <c r="C25" s="223" t="s">
        <v>684</v>
      </c>
      <c r="D25" s="131" t="s">
        <v>698</v>
      </c>
      <c r="E25" s="131"/>
      <c r="F25" s="131" t="s">
        <v>1057</v>
      </c>
      <c r="G25" s="131" t="s">
        <v>1069</v>
      </c>
      <c r="H25" s="131" t="s">
        <v>1070</v>
      </c>
      <c r="I25" s="205" t="s">
        <v>1065</v>
      </c>
      <c r="J25" s="131"/>
      <c r="K25" s="206" t="s">
        <v>1073</v>
      </c>
      <c r="L25" s="207" t="s">
        <v>702</v>
      </c>
      <c r="M25" s="207"/>
      <c r="N25" s="207" t="s">
        <v>684</v>
      </c>
      <c r="O25" s="205" t="s">
        <v>681</v>
      </c>
      <c r="P25" s="207"/>
      <c r="Q25" s="208">
        <v>1</v>
      </c>
      <c r="R25" s="209">
        <v>7250</v>
      </c>
      <c r="S25" s="209">
        <v>7250</v>
      </c>
      <c r="T25" s="209"/>
      <c r="U25" s="209"/>
      <c r="V25" s="131" t="s">
        <v>632</v>
      </c>
      <c r="W25" s="131"/>
      <c r="X25" s="131"/>
      <c r="Y25" s="210">
        <f>SUM(Y23+S25)</f>
        <v>533621.99</v>
      </c>
    </row>
    <row r="26" spans="1:25" ht="36" x14ac:dyDescent="0.2">
      <c r="A26" s="113" t="s">
        <v>890</v>
      </c>
      <c r="B26" s="157">
        <v>21</v>
      </c>
      <c r="C26" s="223" t="s">
        <v>684</v>
      </c>
      <c r="D26" s="97" t="s">
        <v>698</v>
      </c>
      <c r="E26" s="97"/>
      <c r="F26" s="97" t="s">
        <v>714</v>
      </c>
      <c r="G26" s="99" t="s">
        <v>727</v>
      </c>
      <c r="H26" s="99" t="s">
        <v>716</v>
      </c>
      <c r="I26" s="99">
        <v>118</v>
      </c>
      <c r="J26" s="99" t="s">
        <v>735</v>
      </c>
      <c r="K26" s="99" t="s">
        <v>736</v>
      </c>
      <c r="L26" s="100" t="s">
        <v>702</v>
      </c>
      <c r="M26" s="100">
        <v>30</v>
      </c>
      <c r="N26" s="114" t="s">
        <v>684</v>
      </c>
      <c r="O26" s="115" t="s">
        <v>681</v>
      </c>
      <c r="P26" s="100" t="s">
        <v>726</v>
      </c>
      <c r="Q26" s="101">
        <v>1</v>
      </c>
      <c r="R26" s="102"/>
      <c r="S26" s="103">
        <v>12000</v>
      </c>
      <c r="T26" s="103"/>
      <c r="U26" s="103"/>
      <c r="V26" s="97"/>
      <c r="W26" s="103">
        <v>1500</v>
      </c>
      <c r="X26" s="97"/>
      <c r="Y26" s="158">
        <f t="shared" si="0"/>
        <v>545621.99</v>
      </c>
    </row>
    <row r="27" spans="1:25" ht="24" x14ac:dyDescent="0.2">
      <c r="A27" s="134" t="s">
        <v>1085</v>
      </c>
      <c r="B27" s="157">
        <v>22</v>
      </c>
      <c r="C27" s="223" t="s">
        <v>684</v>
      </c>
      <c r="D27" s="97" t="s">
        <v>698</v>
      </c>
      <c r="E27" s="97"/>
      <c r="F27" s="97" t="s">
        <v>1057</v>
      </c>
      <c r="G27" s="97" t="s">
        <v>1058</v>
      </c>
      <c r="H27" s="98" t="s">
        <v>1059</v>
      </c>
      <c r="I27" s="117" t="s">
        <v>1060</v>
      </c>
      <c r="J27" s="97"/>
      <c r="K27" s="97" t="s">
        <v>1061</v>
      </c>
      <c r="L27" s="116" t="s">
        <v>702</v>
      </c>
      <c r="M27" s="116"/>
      <c r="N27" s="116" t="s">
        <v>684</v>
      </c>
      <c r="O27" s="112" t="s">
        <v>681</v>
      </c>
      <c r="P27" s="116"/>
      <c r="Q27" s="101">
        <v>1</v>
      </c>
      <c r="R27" s="102">
        <v>12197</v>
      </c>
      <c r="S27" s="129">
        <v>12197</v>
      </c>
      <c r="T27" s="129"/>
      <c r="U27" s="129"/>
      <c r="V27" s="97" t="s">
        <v>632</v>
      </c>
      <c r="W27" s="97"/>
      <c r="X27" s="97" t="s">
        <v>1062</v>
      </c>
      <c r="Y27" s="158">
        <f t="shared" si="0"/>
        <v>557818.99</v>
      </c>
    </row>
    <row r="28" spans="1:25" ht="36" x14ac:dyDescent="0.2">
      <c r="A28" s="113" t="s">
        <v>894</v>
      </c>
      <c r="B28" s="157">
        <v>24</v>
      </c>
      <c r="C28" s="223" t="s">
        <v>684</v>
      </c>
      <c r="D28" s="97" t="s">
        <v>698</v>
      </c>
      <c r="E28" s="97"/>
      <c r="F28" s="97" t="s">
        <v>714</v>
      </c>
      <c r="G28" s="99" t="s">
        <v>749</v>
      </c>
      <c r="H28" s="99" t="s">
        <v>716</v>
      </c>
      <c r="I28" s="99">
        <v>511</v>
      </c>
      <c r="J28" s="99" t="s">
        <v>1110</v>
      </c>
      <c r="K28" s="99" t="s">
        <v>750</v>
      </c>
      <c r="L28" s="100" t="s">
        <v>707</v>
      </c>
      <c r="M28" s="100" t="s">
        <v>751</v>
      </c>
      <c r="N28" s="114" t="s">
        <v>684</v>
      </c>
      <c r="O28" s="115" t="s">
        <v>681</v>
      </c>
      <c r="P28" s="100" t="s">
        <v>726</v>
      </c>
      <c r="Q28" s="101">
        <v>1</v>
      </c>
      <c r="R28" s="102"/>
      <c r="S28" s="103">
        <v>45000</v>
      </c>
      <c r="T28" s="103"/>
      <c r="U28" s="103"/>
      <c r="V28" s="97"/>
      <c r="W28" s="105"/>
      <c r="X28" s="97"/>
      <c r="Y28" s="158">
        <f t="shared" si="0"/>
        <v>602818.99</v>
      </c>
    </row>
    <row r="29" spans="1:25" ht="39" customHeight="1" x14ac:dyDescent="0.2">
      <c r="A29" s="134" t="s">
        <v>1089</v>
      </c>
      <c r="B29" s="157">
        <v>25</v>
      </c>
      <c r="C29" s="223" t="s">
        <v>684</v>
      </c>
      <c r="D29" s="97" t="s">
        <v>698</v>
      </c>
      <c r="E29" s="97"/>
      <c r="F29" s="97" t="s">
        <v>1057</v>
      </c>
      <c r="G29" s="97" t="s">
        <v>1069</v>
      </c>
      <c r="H29" s="97" t="s">
        <v>1070</v>
      </c>
      <c r="I29" s="112" t="s">
        <v>1065</v>
      </c>
      <c r="J29" s="97"/>
      <c r="K29" s="97" t="s">
        <v>1074</v>
      </c>
      <c r="L29" s="116" t="s">
        <v>702</v>
      </c>
      <c r="M29" s="116"/>
      <c r="N29" s="116" t="s">
        <v>684</v>
      </c>
      <c r="O29" s="112" t="s">
        <v>681</v>
      </c>
      <c r="P29" s="116"/>
      <c r="Q29" s="101">
        <v>1</v>
      </c>
      <c r="R29" s="102">
        <v>7330</v>
      </c>
      <c r="S29" s="129">
        <f>Q29*R29</f>
        <v>7330</v>
      </c>
      <c r="T29" s="129"/>
      <c r="U29" s="129"/>
      <c r="V29" s="97" t="s">
        <v>632</v>
      </c>
      <c r="W29" s="97"/>
      <c r="X29" s="97" t="s">
        <v>904</v>
      </c>
      <c r="Y29" s="158">
        <f t="shared" si="0"/>
        <v>610148.99</v>
      </c>
    </row>
    <row r="30" spans="1:25" ht="47" customHeight="1" x14ac:dyDescent="0.2">
      <c r="A30" s="113" t="s">
        <v>892</v>
      </c>
      <c r="B30" s="157">
        <v>31</v>
      </c>
      <c r="C30" s="223" t="s">
        <v>684</v>
      </c>
      <c r="D30" s="97" t="s">
        <v>698</v>
      </c>
      <c r="E30" s="97"/>
      <c r="F30" s="97" t="s">
        <v>714</v>
      </c>
      <c r="G30" s="99" t="s">
        <v>740</v>
      </c>
      <c r="H30" s="99" t="s">
        <v>716</v>
      </c>
      <c r="I30" s="99">
        <v>125</v>
      </c>
      <c r="J30" s="99" t="s">
        <v>741</v>
      </c>
      <c r="K30" s="99" t="s">
        <v>742</v>
      </c>
      <c r="L30" s="100" t="s">
        <v>743</v>
      </c>
      <c r="M30" s="100" t="s">
        <v>744</v>
      </c>
      <c r="N30" s="114" t="s">
        <v>684</v>
      </c>
      <c r="O30" s="115" t="s">
        <v>681</v>
      </c>
      <c r="P30" s="100" t="s">
        <v>745</v>
      </c>
      <c r="Q30" s="101">
        <v>1</v>
      </c>
      <c r="R30" s="102"/>
      <c r="S30" s="103">
        <v>135000</v>
      </c>
      <c r="T30" s="103"/>
      <c r="U30" s="103"/>
      <c r="V30" s="97"/>
      <c r="W30" s="111">
        <v>7500</v>
      </c>
      <c r="X30" s="97"/>
      <c r="Y30" s="158">
        <f t="shared" si="0"/>
        <v>745148.99</v>
      </c>
    </row>
    <row r="31" spans="1:25" ht="39" customHeight="1" x14ac:dyDescent="0.2">
      <c r="A31" s="113" t="s">
        <v>896</v>
      </c>
      <c r="B31" s="157">
        <v>32</v>
      </c>
      <c r="C31" s="223" t="s">
        <v>684</v>
      </c>
      <c r="D31" s="97" t="s">
        <v>698</v>
      </c>
      <c r="E31" s="97"/>
      <c r="F31" s="97" t="s">
        <v>714</v>
      </c>
      <c r="G31" s="99" t="s">
        <v>1112</v>
      </c>
      <c r="H31" s="99" t="s">
        <v>716</v>
      </c>
      <c r="I31" s="99">
        <v>536</v>
      </c>
      <c r="J31" s="99" t="s">
        <v>752</v>
      </c>
      <c r="K31" s="99" t="s">
        <v>753</v>
      </c>
      <c r="L31" s="100" t="s">
        <v>702</v>
      </c>
      <c r="M31" s="100" t="s">
        <v>754</v>
      </c>
      <c r="N31" s="114" t="s">
        <v>684</v>
      </c>
      <c r="O31" s="115" t="s">
        <v>681</v>
      </c>
      <c r="P31" s="100" t="s">
        <v>726</v>
      </c>
      <c r="Q31" s="101">
        <v>1</v>
      </c>
      <c r="R31" s="102"/>
      <c r="S31" s="103">
        <v>35000</v>
      </c>
      <c r="T31" s="103"/>
      <c r="U31" s="103"/>
      <c r="V31" s="97"/>
      <c r="W31" s="103">
        <v>2000</v>
      </c>
      <c r="X31" s="97"/>
      <c r="Y31" s="158">
        <f>SUM(Y30+S31)</f>
        <v>780148.99</v>
      </c>
    </row>
    <row r="32" spans="1:25" ht="39" customHeight="1" x14ac:dyDescent="0.2">
      <c r="A32" s="118" t="s">
        <v>712</v>
      </c>
      <c r="B32" s="157">
        <v>19</v>
      </c>
      <c r="C32" s="223" t="s">
        <v>684</v>
      </c>
      <c r="D32" s="97" t="s">
        <v>698</v>
      </c>
      <c r="E32" s="98"/>
      <c r="F32" s="97" t="s">
        <v>699</v>
      </c>
      <c r="G32" s="97"/>
      <c r="H32" s="97" t="s">
        <v>700</v>
      </c>
      <c r="I32" s="117">
        <v>100000</v>
      </c>
      <c r="J32" s="97"/>
      <c r="K32" s="97" t="s">
        <v>706</v>
      </c>
      <c r="L32" s="96" t="s">
        <v>707</v>
      </c>
      <c r="M32" s="116"/>
      <c r="N32" s="116" t="s">
        <v>684</v>
      </c>
      <c r="O32" s="112" t="s">
        <v>681</v>
      </c>
      <c r="P32" s="96" t="s">
        <v>704</v>
      </c>
      <c r="Q32" s="101">
        <v>1</v>
      </c>
      <c r="R32" s="102">
        <v>3788.6</v>
      </c>
      <c r="S32" s="129">
        <f>Q32*R32</f>
        <v>3788.6</v>
      </c>
      <c r="T32" s="129">
        <v>0</v>
      </c>
      <c r="U32" s="129">
        <v>0</v>
      </c>
      <c r="V32" s="97" t="s">
        <v>708</v>
      </c>
      <c r="W32" s="97"/>
      <c r="X32" s="97"/>
      <c r="Y32" s="158">
        <f t="shared" si="0"/>
        <v>783937.59</v>
      </c>
    </row>
    <row r="33" spans="1:25" ht="39" customHeight="1" thickBot="1" x14ac:dyDescent="0.25">
      <c r="A33" s="127" t="s">
        <v>996</v>
      </c>
      <c r="B33" s="157">
        <v>23</v>
      </c>
      <c r="C33" s="223" t="s">
        <v>684</v>
      </c>
      <c r="D33" s="97" t="s">
        <v>698</v>
      </c>
      <c r="E33" s="139"/>
      <c r="F33" s="97" t="s">
        <v>1107</v>
      </c>
      <c r="G33" s="97" t="s">
        <v>992</v>
      </c>
      <c r="H33" s="98" t="s">
        <v>993</v>
      </c>
      <c r="I33" s="98">
        <v>206</v>
      </c>
      <c r="J33" s="97" t="s">
        <v>992</v>
      </c>
      <c r="K33" s="97" t="s">
        <v>994</v>
      </c>
      <c r="L33" s="96" t="s">
        <v>707</v>
      </c>
      <c r="M33" s="116"/>
      <c r="N33" s="116" t="s">
        <v>684</v>
      </c>
      <c r="O33" s="112" t="s">
        <v>681</v>
      </c>
      <c r="P33" s="96" t="s">
        <v>722</v>
      </c>
      <c r="Q33" s="101">
        <v>2</v>
      </c>
      <c r="R33" s="140">
        <f>S33/2</f>
        <v>4773.8</v>
      </c>
      <c r="S33" s="129">
        <v>9547.6</v>
      </c>
      <c r="T33" s="129"/>
      <c r="U33" s="129"/>
      <c r="V33" s="97" t="s">
        <v>632</v>
      </c>
      <c r="W33" s="97"/>
      <c r="X33" s="97" t="s">
        <v>995</v>
      </c>
      <c r="Y33" s="158">
        <f t="shared" si="0"/>
        <v>793485.19</v>
      </c>
    </row>
    <row r="34" spans="1:25" ht="8" customHeight="1" thickBot="1" x14ac:dyDescent="0.25">
      <c r="A34" s="211"/>
      <c r="B34" s="212"/>
      <c r="C34" s="212"/>
      <c r="D34" s="213"/>
      <c r="E34" s="213"/>
      <c r="F34" s="213"/>
      <c r="G34" s="213"/>
      <c r="H34" s="213"/>
      <c r="I34" s="213"/>
      <c r="J34" s="213"/>
      <c r="K34" s="213"/>
      <c r="L34" s="214"/>
      <c r="M34" s="214"/>
      <c r="N34" s="215"/>
      <c r="O34" s="216"/>
      <c r="P34" s="214"/>
      <c r="Q34" s="217"/>
      <c r="R34" s="218"/>
      <c r="S34" s="219"/>
      <c r="T34" s="219"/>
      <c r="U34" s="219"/>
      <c r="V34" s="213"/>
      <c r="W34" s="219"/>
      <c r="X34" s="213"/>
      <c r="Y34" s="220"/>
    </row>
    <row r="35" spans="1:25" ht="39" customHeight="1" x14ac:dyDescent="0.2">
      <c r="A35" s="155" t="s">
        <v>1172</v>
      </c>
      <c r="B35" s="157">
        <v>16</v>
      </c>
      <c r="C35" s="224" t="s">
        <v>1191</v>
      </c>
      <c r="D35" s="97" t="s">
        <v>698</v>
      </c>
      <c r="E35" s="97"/>
      <c r="F35" s="97" t="s">
        <v>1138</v>
      </c>
      <c r="G35" s="97" t="s">
        <v>1139</v>
      </c>
      <c r="H35" s="97" t="s">
        <v>1140</v>
      </c>
      <c r="I35" s="97">
        <v>225</v>
      </c>
      <c r="J35" s="97" t="s">
        <v>1157</v>
      </c>
      <c r="K35" s="97" t="s">
        <v>1158</v>
      </c>
      <c r="L35" s="116" t="s">
        <v>680</v>
      </c>
      <c r="M35" s="116">
        <v>2</v>
      </c>
      <c r="N35" s="96" t="s">
        <v>1159</v>
      </c>
      <c r="O35" s="112" t="s">
        <v>681</v>
      </c>
      <c r="P35" s="96" t="s">
        <v>720</v>
      </c>
      <c r="Q35" s="101">
        <v>1</v>
      </c>
      <c r="R35" s="102">
        <v>2900</v>
      </c>
      <c r="S35" s="129">
        <f>Q35*R35</f>
        <v>2900</v>
      </c>
      <c r="T35" s="129">
        <v>2900</v>
      </c>
      <c r="U35" s="129"/>
      <c r="V35" s="97" t="s">
        <v>632</v>
      </c>
      <c r="W35" s="96">
        <v>0</v>
      </c>
      <c r="X35" s="97" t="s">
        <v>1160</v>
      </c>
      <c r="Y35" s="158">
        <f>SUM(Y33+S35)</f>
        <v>796385.19</v>
      </c>
    </row>
    <row r="36" spans="1:25" ht="41" x14ac:dyDescent="0.2">
      <c r="A36" s="134" t="s">
        <v>1090</v>
      </c>
      <c r="B36" s="157">
        <v>26</v>
      </c>
      <c r="C36" s="224" t="s">
        <v>1191</v>
      </c>
      <c r="D36" s="97" t="s">
        <v>698</v>
      </c>
      <c r="E36" s="97"/>
      <c r="F36" s="97" t="s">
        <v>1057</v>
      </c>
      <c r="G36" s="97" t="s">
        <v>1075</v>
      </c>
      <c r="H36" s="97" t="s">
        <v>1076</v>
      </c>
      <c r="I36" s="112" t="s">
        <v>1065</v>
      </c>
      <c r="J36" s="97"/>
      <c r="K36" s="97" t="s">
        <v>1077</v>
      </c>
      <c r="L36" s="116" t="s">
        <v>707</v>
      </c>
      <c r="M36" s="116"/>
      <c r="N36" s="96" t="s">
        <v>683</v>
      </c>
      <c r="O36" s="112" t="s">
        <v>681</v>
      </c>
      <c r="P36" s="116"/>
      <c r="Q36" s="101">
        <v>15</v>
      </c>
      <c r="R36" s="102">
        <v>1496</v>
      </c>
      <c r="S36" s="129">
        <f>Q36*R36</f>
        <v>22440</v>
      </c>
      <c r="T36" s="129"/>
      <c r="U36" s="129"/>
      <c r="V36" s="97" t="s">
        <v>632</v>
      </c>
      <c r="W36" s="97"/>
      <c r="X36" s="97" t="s">
        <v>1078</v>
      </c>
      <c r="Y36" s="158">
        <f t="shared" si="0"/>
        <v>818825.19</v>
      </c>
    </row>
    <row r="37" spans="1:25" ht="41" x14ac:dyDescent="0.2">
      <c r="A37" s="155" t="s">
        <v>1173</v>
      </c>
      <c r="B37" s="157">
        <v>28</v>
      </c>
      <c r="C37" s="224" t="s">
        <v>1191</v>
      </c>
      <c r="D37" s="97" t="s">
        <v>698</v>
      </c>
      <c r="E37" s="97"/>
      <c r="F37" s="97" t="s">
        <v>1138</v>
      </c>
      <c r="G37" s="97" t="s">
        <v>1145</v>
      </c>
      <c r="H37" s="97" t="s">
        <v>1140</v>
      </c>
      <c r="I37" s="97">
        <v>225</v>
      </c>
      <c r="J37" s="97" t="s">
        <v>1157</v>
      </c>
      <c r="K37" s="97" t="s">
        <v>1161</v>
      </c>
      <c r="L37" s="116"/>
      <c r="M37" s="116"/>
      <c r="N37" s="96" t="s">
        <v>683</v>
      </c>
      <c r="O37" s="112" t="s">
        <v>681</v>
      </c>
      <c r="P37" s="96"/>
      <c r="Q37" s="101">
        <v>1</v>
      </c>
      <c r="R37" s="102">
        <v>1750</v>
      </c>
      <c r="S37" s="129">
        <v>1750</v>
      </c>
      <c r="T37" s="129"/>
      <c r="U37" s="129"/>
      <c r="V37" s="97" t="s">
        <v>632</v>
      </c>
      <c r="W37" s="96">
        <v>0</v>
      </c>
      <c r="X37" s="97" t="s">
        <v>1160</v>
      </c>
      <c r="Y37" s="158">
        <f t="shared" si="0"/>
        <v>820575.19</v>
      </c>
    </row>
    <row r="38" spans="1:25" ht="70" customHeight="1" x14ac:dyDescent="0.2">
      <c r="A38" s="155" t="s">
        <v>1174</v>
      </c>
      <c r="B38" s="157">
        <v>29</v>
      </c>
      <c r="C38" s="224" t="s">
        <v>1191</v>
      </c>
      <c r="D38" s="97" t="s">
        <v>698</v>
      </c>
      <c r="E38" s="98"/>
      <c r="F38" s="97" t="s">
        <v>1138</v>
      </c>
      <c r="G38" s="97" t="s">
        <v>1147</v>
      </c>
      <c r="H38" s="97" t="s">
        <v>1148</v>
      </c>
      <c r="I38" s="97">
        <v>129</v>
      </c>
      <c r="J38" s="97"/>
      <c r="K38" s="97" t="s">
        <v>1162</v>
      </c>
      <c r="L38" s="116" t="s">
        <v>707</v>
      </c>
      <c r="M38" s="116"/>
      <c r="N38" s="112" t="s">
        <v>681</v>
      </c>
      <c r="O38" s="96" t="s">
        <v>683</v>
      </c>
      <c r="P38" s="96" t="s">
        <v>722</v>
      </c>
      <c r="Q38" s="101">
        <v>1</v>
      </c>
      <c r="R38" s="102">
        <v>39885</v>
      </c>
      <c r="S38" s="129">
        <v>39885</v>
      </c>
      <c r="T38" s="129"/>
      <c r="U38" s="129"/>
      <c r="V38" s="97" t="s">
        <v>632</v>
      </c>
      <c r="W38" s="96">
        <v>0</v>
      </c>
      <c r="X38" s="97" t="s">
        <v>1163</v>
      </c>
      <c r="Y38" s="158">
        <f t="shared" si="0"/>
        <v>860460.19</v>
      </c>
    </row>
    <row r="39" spans="1:25" ht="41" x14ac:dyDescent="0.2">
      <c r="A39" s="155" t="s">
        <v>1175</v>
      </c>
      <c r="B39" s="157">
        <v>30</v>
      </c>
      <c r="C39" s="224" t="s">
        <v>1191</v>
      </c>
      <c r="D39" s="97" t="s">
        <v>698</v>
      </c>
      <c r="E39" s="98"/>
      <c r="F39" s="97" t="s">
        <v>1138</v>
      </c>
      <c r="G39" s="97" t="s">
        <v>1147</v>
      </c>
      <c r="H39" s="97" t="s">
        <v>1148</v>
      </c>
      <c r="I39" s="97" t="s">
        <v>1153</v>
      </c>
      <c r="J39" s="97" t="s">
        <v>1154</v>
      </c>
      <c r="K39" s="97" t="s">
        <v>1164</v>
      </c>
      <c r="L39" s="116" t="s">
        <v>707</v>
      </c>
      <c r="M39" s="116"/>
      <c r="N39" s="112" t="s">
        <v>681</v>
      </c>
      <c r="O39" s="112" t="s">
        <v>681</v>
      </c>
      <c r="P39" s="96" t="s">
        <v>722</v>
      </c>
      <c r="Q39" s="101">
        <v>1</v>
      </c>
      <c r="R39" s="102">
        <v>9711</v>
      </c>
      <c r="S39" s="129">
        <f>Q39*R39</f>
        <v>9711</v>
      </c>
      <c r="T39" s="129"/>
      <c r="U39" s="129"/>
      <c r="V39" s="97" t="s">
        <v>632</v>
      </c>
      <c r="W39" s="96">
        <v>0</v>
      </c>
      <c r="X39" s="97" t="s">
        <v>1165</v>
      </c>
      <c r="Y39" s="158">
        <f t="shared" si="0"/>
        <v>870171.19</v>
      </c>
    </row>
    <row r="40" spans="1:25" ht="59" customHeight="1" x14ac:dyDescent="0.2">
      <c r="A40" s="155" t="s">
        <v>1176</v>
      </c>
      <c r="B40" s="157">
        <v>33</v>
      </c>
      <c r="C40" s="224" t="s">
        <v>1191</v>
      </c>
      <c r="D40" s="97" t="s">
        <v>698</v>
      </c>
      <c r="E40" s="98"/>
      <c r="F40" s="97" t="s">
        <v>1138</v>
      </c>
      <c r="G40" s="97" t="s">
        <v>1147</v>
      </c>
      <c r="H40" s="97" t="s">
        <v>1148</v>
      </c>
      <c r="I40" s="97" t="s">
        <v>1153</v>
      </c>
      <c r="J40" s="97" t="s">
        <v>1154</v>
      </c>
      <c r="K40" s="97" t="s">
        <v>1166</v>
      </c>
      <c r="L40" s="116" t="s">
        <v>702</v>
      </c>
      <c r="M40" s="116"/>
      <c r="N40" s="96" t="s">
        <v>683</v>
      </c>
      <c r="O40" s="96" t="s">
        <v>683</v>
      </c>
      <c r="P40" s="96" t="s">
        <v>722</v>
      </c>
      <c r="Q40" s="101">
        <v>1</v>
      </c>
      <c r="R40" s="102">
        <v>29856</v>
      </c>
      <c r="S40" s="129">
        <f>21500+1256+7100</f>
        <v>29856</v>
      </c>
      <c r="T40" s="129">
        <f>2200+2500+3300</f>
        <v>8000</v>
      </c>
      <c r="U40" s="129"/>
      <c r="V40" s="97" t="s">
        <v>632</v>
      </c>
      <c r="W40" s="96">
        <v>1250</v>
      </c>
      <c r="X40" s="97" t="s">
        <v>1167</v>
      </c>
      <c r="Y40" s="158">
        <f t="shared" si="0"/>
        <v>900027.19</v>
      </c>
    </row>
    <row r="41" spans="1:25" ht="40" customHeight="1" x14ac:dyDescent="0.2">
      <c r="A41" s="134" t="s">
        <v>1091</v>
      </c>
      <c r="B41" s="157">
        <v>35</v>
      </c>
      <c r="C41" s="224" t="s">
        <v>1191</v>
      </c>
      <c r="D41" s="97" t="s">
        <v>698</v>
      </c>
      <c r="E41" s="97"/>
      <c r="F41" s="97" t="s">
        <v>1057</v>
      </c>
      <c r="G41" s="97" t="s">
        <v>1075</v>
      </c>
      <c r="H41" s="97" t="s">
        <v>1076</v>
      </c>
      <c r="I41" s="112" t="s">
        <v>1065</v>
      </c>
      <c r="J41" s="97"/>
      <c r="K41" s="97" t="s">
        <v>1079</v>
      </c>
      <c r="L41" s="116" t="s">
        <v>702</v>
      </c>
      <c r="M41" s="116"/>
      <c r="N41" s="96" t="s">
        <v>683</v>
      </c>
      <c r="O41" s="112" t="s">
        <v>681</v>
      </c>
      <c r="P41" s="116"/>
      <c r="Q41" s="101">
        <v>1</v>
      </c>
      <c r="R41" s="102">
        <v>3297</v>
      </c>
      <c r="S41" s="129">
        <f>Q41*R41</f>
        <v>3297</v>
      </c>
      <c r="T41" s="129"/>
      <c r="U41" s="129"/>
      <c r="V41" s="97" t="s">
        <v>632</v>
      </c>
      <c r="W41" s="97"/>
      <c r="X41" s="97"/>
      <c r="Y41" s="158">
        <f t="shared" si="0"/>
        <v>903324.19</v>
      </c>
    </row>
    <row r="42" spans="1:25" ht="41" x14ac:dyDescent="0.2">
      <c r="A42" s="113" t="s">
        <v>898</v>
      </c>
      <c r="B42" s="157">
        <v>36</v>
      </c>
      <c r="C42" s="224" t="s">
        <v>1191</v>
      </c>
      <c r="D42" s="97" t="s">
        <v>698</v>
      </c>
      <c r="E42" s="97"/>
      <c r="F42" s="97" t="s">
        <v>714</v>
      </c>
      <c r="G42" s="99" t="s">
        <v>755</v>
      </c>
      <c r="H42" s="99" t="s">
        <v>716</v>
      </c>
      <c r="I42" s="99">
        <v>118</v>
      </c>
      <c r="J42" s="99" t="s">
        <v>1113</v>
      </c>
      <c r="K42" s="99" t="s">
        <v>758</v>
      </c>
      <c r="L42" s="100" t="s">
        <v>743</v>
      </c>
      <c r="M42" s="100" t="s">
        <v>743</v>
      </c>
      <c r="N42" s="100" t="s">
        <v>683</v>
      </c>
      <c r="O42" s="115" t="s">
        <v>681</v>
      </c>
      <c r="P42" s="100" t="s">
        <v>726</v>
      </c>
      <c r="Q42" s="101">
        <v>1</v>
      </c>
      <c r="R42" s="102"/>
      <c r="S42" s="103">
        <v>25412</v>
      </c>
      <c r="T42" s="103"/>
      <c r="U42" s="103"/>
      <c r="V42" s="97"/>
      <c r="W42" s="105"/>
      <c r="X42" s="97"/>
      <c r="Y42" s="158">
        <f>SUM(Y41+S42)</f>
        <v>928736.19</v>
      </c>
    </row>
    <row r="43" spans="1:25" ht="41" x14ac:dyDescent="0.2">
      <c r="A43" s="113" t="s">
        <v>899</v>
      </c>
      <c r="B43" s="157">
        <v>27</v>
      </c>
      <c r="C43" s="224" t="s">
        <v>1191</v>
      </c>
      <c r="D43" s="97" t="s">
        <v>698</v>
      </c>
      <c r="E43" s="97"/>
      <c r="F43" s="97" t="s">
        <v>714</v>
      </c>
      <c r="G43" s="99" t="s">
        <v>730</v>
      </c>
      <c r="H43" s="99" t="s">
        <v>716</v>
      </c>
      <c r="I43" s="99">
        <v>321</v>
      </c>
      <c r="J43" s="99" t="s">
        <v>1114</v>
      </c>
      <c r="K43" s="99" t="s">
        <v>760</v>
      </c>
      <c r="L43" s="100" t="s">
        <v>761</v>
      </c>
      <c r="M43" s="100" t="s">
        <v>762</v>
      </c>
      <c r="N43" s="100" t="s">
        <v>683</v>
      </c>
      <c r="O43" s="115" t="s">
        <v>681</v>
      </c>
      <c r="P43" s="100" t="s">
        <v>726</v>
      </c>
      <c r="Q43" s="101">
        <v>1</v>
      </c>
      <c r="R43" s="102"/>
      <c r="S43" s="103">
        <v>67850.200000000012</v>
      </c>
      <c r="T43" s="103"/>
      <c r="U43" s="103"/>
      <c r="V43" s="97"/>
      <c r="W43" s="103"/>
      <c r="X43" s="97"/>
      <c r="Y43" s="158">
        <f t="shared" ref="Y43:Y44" si="1">SUM(Y42+S43)</f>
        <v>996586.3899999999</v>
      </c>
    </row>
    <row r="44" spans="1:25" ht="42" thickBot="1" x14ac:dyDescent="0.25">
      <c r="A44" s="113" t="s">
        <v>900</v>
      </c>
      <c r="B44" s="157">
        <v>34</v>
      </c>
      <c r="C44" s="224" t="s">
        <v>1191</v>
      </c>
      <c r="D44" s="97" t="s">
        <v>698</v>
      </c>
      <c r="E44" s="97"/>
      <c r="F44" s="97" t="s">
        <v>714</v>
      </c>
      <c r="G44" s="99" t="s">
        <v>730</v>
      </c>
      <c r="H44" s="99" t="s">
        <v>716</v>
      </c>
      <c r="I44" s="99">
        <v>401</v>
      </c>
      <c r="J44" s="99" t="s">
        <v>763</v>
      </c>
      <c r="K44" s="99" t="s">
        <v>764</v>
      </c>
      <c r="L44" s="100" t="s">
        <v>707</v>
      </c>
      <c r="M44" s="100" t="s">
        <v>762</v>
      </c>
      <c r="N44" s="100" t="s">
        <v>683</v>
      </c>
      <c r="O44" s="115" t="s">
        <v>681</v>
      </c>
      <c r="P44" s="100" t="s">
        <v>726</v>
      </c>
      <c r="Q44" s="101">
        <v>1</v>
      </c>
      <c r="R44" s="102"/>
      <c r="S44" s="103">
        <v>7500</v>
      </c>
      <c r="T44" s="103"/>
      <c r="U44" s="103"/>
      <c r="V44" s="97"/>
      <c r="W44" s="103"/>
      <c r="X44" s="97"/>
      <c r="Y44" s="158">
        <f t="shared" si="1"/>
        <v>1004086.3899999999</v>
      </c>
    </row>
    <row r="45" spans="1:25" ht="5" customHeight="1" thickBot="1" x14ac:dyDescent="0.25">
      <c r="A45" s="211"/>
      <c r="B45" s="212"/>
      <c r="C45" s="212"/>
      <c r="D45" s="213"/>
      <c r="E45" s="213"/>
      <c r="F45" s="213"/>
      <c r="G45" s="213"/>
      <c r="H45" s="213"/>
      <c r="I45" s="213"/>
      <c r="J45" s="213"/>
      <c r="K45" s="213"/>
      <c r="L45" s="214"/>
      <c r="M45" s="214"/>
      <c r="N45" s="215"/>
      <c r="O45" s="216"/>
      <c r="P45" s="214"/>
      <c r="Q45" s="217"/>
      <c r="R45" s="218"/>
      <c r="S45" s="219"/>
      <c r="T45" s="219"/>
      <c r="U45" s="219"/>
      <c r="V45" s="213"/>
      <c r="W45" s="219"/>
      <c r="X45" s="213"/>
      <c r="Y45" s="220"/>
    </row>
    <row r="46" spans="1:25" ht="91" customHeight="1" x14ac:dyDescent="0.2">
      <c r="A46" s="113" t="s">
        <v>902</v>
      </c>
      <c r="B46" s="157">
        <v>37</v>
      </c>
      <c r="C46" s="235" t="s">
        <v>1192</v>
      </c>
      <c r="D46" s="225" t="s">
        <v>698</v>
      </c>
      <c r="E46" s="225"/>
      <c r="F46" s="225" t="s">
        <v>714</v>
      </c>
      <c r="G46" s="225" t="s">
        <v>749</v>
      </c>
      <c r="H46" s="225" t="s">
        <v>716</v>
      </c>
      <c r="I46" s="225">
        <v>511</v>
      </c>
      <c r="J46" s="225" t="s">
        <v>767</v>
      </c>
      <c r="K46" s="225" t="s">
        <v>1115</v>
      </c>
      <c r="L46" s="226" t="s">
        <v>707</v>
      </c>
      <c r="M46" s="226" t="s">
        <v>751</v>
      </c>
      <c r="N46" s="226" t="s">
        <v>683</v>
      </c>
      <c r="O46" s="230" t="s">
        <v>681</v>
      </c>
      <c r="P46" s="226" t="s">
        <v>726</v>
      </c>
      <c r="Q46" s="227">
        <v>1</v>
      </c>
      <c r="R46" s="228"/>
      <c r="S46" s="229">
        <v>27000</v>
      </c>
      <c r="T46" s="229"/>
      <c r="U46" s="229"/>
      <c r="V46" s="225"/>
      <c r="W46" s="230"/>
      <c r="X46" s="225"/>
      <c r="Y46" s="158">
        <f>SUM(Y42+S46)</f>
        <v>955736.19</v>
      </c>
    </row>
    <row r="47" spans="1:25" ht="30" x14ac:dyDescent="0.2">
      <c r="A47" s="134" t="s">
        <v>1092</v>
      </c>
      <c r="B47" s="157">
        <v>38</v>
      </c>
      <c r="C47" s="235" t="s">
        <v>1193</v>
      </c>
      <c r="D47" s="225" t="s">
        <v>698</v>
      </c>
      <c r="E47" s="225"/>
      <c r="F47" s="225" t="s">
        <v>1057</v>
      </c>
      <c r="G47" s="225" t="s">
        <v>1075</v>
      </c>
      <c r="H47" s="225" t="s">
        <v>1076</v>
      </c>
      <c r="I47" s="230" t="s">
        <v>1065</v>
      </c>
      <c r="J47" s="225"/>
      <c r="K47" s="225" t="s">
        <v>1080</v>
      </c>
      <c r="L47" s="231" t="s">
        <v>702</v>
      </c>
      <c r="M47" s="231"/>
      <c r="N47" s="226" t="s">
        <v>683</v>
      </c>
      <c r="O47" s="230" t="s">
        <v>681</v>
      </c>
      <c r="P47" s="231"/>
      <c r="Q47" s="227">
        <v>1</v>
      </c>
      <c r="R47" s="228">
        <v>2198</v>
      </c>
      <c r="S47" s="232">
        <f>Q47*R47</f>
        <v>2198</v>
      </c>
      <c r="T47" s="232"/>
      <c r="U47" s="232"/>
      <c r="V47" s="225" t="s">
        <v>632</v>
      </c>
      <c r="W47" s="225"/>
      <c r="X47" s="225"/>
      <c r="Y47" s="158">
        <f t="shared" si="0"/>
        <v>957934.19</v>
      </c>
    </row>
    <row r="48" spans="1:25" ht="30" x14ac:dyDescent="0.2">
      <c r="A48" s="134" t="s">
        <v>1093</v>
      </c>
      <c r="B48" s="157">
        <v>39</v>
      </c>
      <c r="C48" s="235" t="s">
        <v>1193</v>
      </c>
      <c r="D48" s="225" t="s">
        <v>698</v>
      </c>
      <c r="E48" s="225"/>
      <c r="F48" s="225" t="s">
        <v>1057</v>
      </c>
      <c r="G48" s="225" t="s">
        <v>1069</v>
      </c>
      <c r="H48" s="225" t="s">
        <v>1070</v>
      </c>
      <c r="I48" s="230" t="s">
        <v>1065</v>
      </c>
      <c r="J48" s="225"/>
      <c r="K48" s="225" t="s">
        <v>1081</v>
      </c>
      <c r="L48" s="231" t="s">
        <v>707</v>
      </c>
      <c r="M48" s="231"/>
      <c r="N48" s="226" t="s">
        <v>683</v>
      </c>
      <c r="O48" s="230" t="s">
        <v>681</v>
      </c>
      <c r="P48" s="231"/>
      <c r="Q48" s="227">
        <v>1</v>
      </c>
      <c r="R48" s="228">
        <v>5771</v>
      </c>
      <c r="S48" s="232">
        <f>Q48*R48</f>
        <v>5771</v>
      </c>
      <c r="T48" s="232"/>
      <c r="U48" s="232"/>
      <c r="V48" s="225" t="s">
        <v>632</v>
      </c>
      <c r="W48" s="225"/>
      <c r="X48" s="225"/>
      <c r="Y48" s="158">
        <f t="shared" si="0"/>
        <v>963705.19</v>
      </c>
    </row>
    <row r="49" spans="1:25" ht="30" x14ac:dyDescent="0.2">
      <c r="A49" s="113" t="s">
        <v>903</v>
      </c>
      <c r="B49" s="157">
        <v>40</v>
      </c>
      <c r="C49" s="235" t="s">
        <v>1193</v>
      </c>
      <c r="D49" s="225" t="s">
        <v>698</v>
      </c>
      <c r="E49" s="225"/>
      <c r="F49" s="225" t="s">
        <v>714</v>
      </c>
      <c r="G49" s="225" t="s">
        <v>737</v>
      </c>
      <c r="H49" s="225" t="s">
        <v>716</v>
      </c>
      <c r="I49" s="225">
        <v>313</v>
      </c>
      <c r="J49" s="225"/>
      <c r="K49" s="225" t="s">
        <v>768</v>
      </c>
      <c r="L49" s="226" t="s">
        <v>680</v>
      </c>
      <c r="M49" s="226" t="s">
        <v>769</v>
      </c>
      <c r="N49" s="226" t="s">
        <v>683</v>
      </c>
      <c r="O49" s="230" t="s">
        <v>681</v>
      </c>
      <c r="P49" s="226" t="s">
        <v>770</v>
      </c>
      <c r="Q49" s="227">
        <v>1</v>
      </c>
      <c r="R49" s="228"/>
      <c r="S49" s="233">
        <f>39744*2</f>
        <v>79488</v>
      </c>
      <c r="T49" s="233"/>
      <c r="U49" s="233"/>
      <c r="V49" s="225"/>
      <c r="W49" s="230"/>
      <c r="X49" s="225"/>
      <c r="Y49" s="158">
        <f t="shared" si="0"/>
        <v>1043193.19</v>
      </c>
    </row>
    <row r="50" spans="1:25" ht="36" customHeight="1" x14ac:dyDescent="0.2">
      <c r="A50" s="118" t="s">
        <v>713</v>
      </c>
      <c r="B50" s="157">
        <v>41</v>
      </c>
      <c r="C50" s="235" t="s">
        <v>1193</v>
      </c>
      <c r="D50" s="225" t="s">
        <v>698</v>
      </c>
      <c r="E50" s="225"/>
      <c r="F50" s="225" t="s">
        <v>699</v>
      </c>
      <c r="G50" s="225"/>
      <c r="H50" s="225" t="s">
        <v>709</v>
      </c>
      <c r="I50" s="230" t="s">
        <v>1109</v>
      </c>
      <c r="J50" s="225"/>
      <c r="K50" s="225" t="s">
        <v>710</v>
      </c>
      <c r="L50" s="226" t="s">
        <v>707</v>
      </c>
      <c r="M50" s="231"/>
      <c r="N50" s="226" t="s">
        <v>683</v>
      </c>
      <c r="O50" s="230" t="s">
        <v>681</v>
      </c>
      <c r="P50" s="226" t="s">
        <v>704</v>
      </c>
      <c r="Q50" s="227">
        <v>4</v>
      </c>
      <c r="R50" s="228">
        <v>3367.14</v>
      </c>
      <c r="S50" s="232">
        <f>Q50*R50</f>
        <v>13468.56</v>
      </c>
      <c r="T50" s="232">
        <v>0</v>
      </c>
      <c r="U50" s="232">
        <v>0</v>
      </c>
      <c r="V50" s="225" t="s">
        <v>65</v>
      </c>
      <c r="W50" s="225"/>
      <c r="X50" s="225"/>
      <c r="Y50" s="158">
        <f t="shared" si="0"/>
        <v>1056661.75</v>
      </c>
    </row>
    <row r="51" spans="1:25" ht="53" x14ac:dyDescent="0.2">
      <c r="A51" s="113" t="s">
        <v>897</v>
      </c>
      <c r="B51" s="157">
        <v>42</v>
      </c>
      <c r="C51" s="235" t="s">
        <v>1192</v>
      </c>
      <c r="D51" s="225" t="s">
        <v>698</v>
      </c>
      <c r="E51" s="225"/>
      <c r="F51" s="225" t="s">
        <v>714</v>
      </c>
      <c r="G51" s="225" t="s">
        <v>755</v>
      </c>
      <c r="H51" s="225" t="s">
        <v>716</v>
      </c>
      <c r="I51" s="225">
        <v>118</v>
      </c>
      <c r="J51" s="225" t="s">
        <v>1113</v>
      </c>
      <c r="K51" s="225" t="s">
        <v>757</v>
      </c>
      <c r="L51" s="226" t="s">
        <v>743</v>
      </c>
      <c r="M51" s="226" t="s">
        <v>744</v>
      </c>
      <c r="N51" s="226" t="s">
        <v>683</v>
      </c>
      <c r="O51" s="230" t="s">
        <v>681</v>
      </c>
      <c r="P51" s="226" t="s">
        <v>745</v>
      </c>
      <c r="Q51" s="227">
        <v>1</v>
      </c>
      <c r="R51" s="228"/>
      <c r="S51" s="229">
        <v>63842</v>
      </c>
      <c r="T51" s="229"/>
      <c r="U51" s="229"/>
      <c r="V51" s="225"/>
      <c r="W51" s="230"/>
      <c r="X51" s="225"/>
      <c r="Y51" s="158">
        <f t="shared" si="0"/>
        <v>1120503.75</v>
      </c>
    </row>
    <row r="52" spans="1:25" ht="36" x14ac:dyDescent="0.2">
      <c r="A52" s="113" t="s">
        <v>905</v>
      </c>
      <c r="B52" s="157">
        <v>43</v>
      </c>
      <c r="C52" s="235" t="s">
        <v>1193</v>
      </c>
      <c r="D52" s="225" t="s">
        <v>698</v>
      </c>
      <c r="E52" s="225"/>
      <c r="F52" s="225" t="s">
        <v>714</v>
      </c>
      <c r="G52" s="225" t="s">
        <v>714</v>
      </c>
      <c r="H52" s="225" t="s">
        <v>716</v>
      </c>
      <c r="I52" s="225" t="s">
        <v>771</v>
      </c>
      <c r="J52" s="225"/>
      <c r="K52" s="225" t="s">
        <v>772</v>
      </c>
      <c r="L52" s="226" t="s">
        <v>680</v>
      </c>
      <c r="M52" s="226"/>
      <c r="N52" s="226" t="s">
        <v>683</v>
      </c>
      <c r="O52" s="230" t="s">
        <v>681</v>
      </c>
      <c r="P52" s="226" t="s">
        <v>745</v>
      </c>
      <c r="Q52" s="227">
        <v>400</v>
      </c>
      <c r="R52" s="228">
        <v>1700</v>
      </c>
      <c r="S52" s="233">
        <v>680000</v>
      </c>
      <c r="T52" s="233"/>
      <c r="U52" s="233"/>
      <c r="V52" s="225"/>
      <c r="W52" s="230"/>
      <c r="X52" s="225"/>
      <c r="Y52" s="158">
        <f t="shared" si="0"/>
        <v>1800503.75</v>
      </c>
    </row>
    <row r="53" spans="1:25" ht="37" customHeight="1" x14ac:dyDescent="0.2">
      <c r="A53" s="113" t="s">
        <v>901</v>
      </c>
      <c r="B53" s="157">
        <v>44</v>
      </c>
      <c r="C53" s="235" t="s">
        <v>1193</v>
      </c>
      <c r="D53" s="225" t="s">
        <v>698</v>
      </c>
      <c r="E53" s="225"/>
      <c r="F53" s="225" t="s">
        <v>714</v>
      </c>
      <c r="G53" s="225" t="s">
        <v>727</v>
      </c>
      <c r="H53" s="225" t="s">
        <v>716</v>
      </c>
      <c r="I53" s="225">
        <v>145</v>
      </c>
      <c r="J53" s="225" t="s">
        <v>765</v>
      </c>
      <c r="K53" s="225" t="s">
        <v>766</v>
      </c>
      <c r="L53" s="226" t="s">
        <v>702</v>
      </c>
      <c r="M53" s="226">
        <v>30</v>
      </c>
      <c r="N53" s="226" t="s">
        <v>683</v>
      </c>
      <c r="O53" s="230" t="s">
        <v>681</v>
      </c>
      <c r="P53" s="226" t="s">
        <v>726</v>
      </c>
      <c r="Q53" s="227">
        <v>1</v>
      </c>
      <c r="R53" s="228"/>
      <c r="S53" s="229">
        <v>125000</v>
      </c>
      <c r="T53" s="229"/>
      <c r="U53" s="229"/>
      <c r="V53" s="225"/>
      <c r="W53" s="229">
        <v>1500</v>
      </c>
      <c r="X53" s="225"/>
      <c r="Y53" s="158">
        <f t="shared" si="0"/>
        <v>1925503.75</v>
      </c>
    </row>
    <row r="54" spans="1:25" ht="61" customHeight="1" x14ac:dyDescent="0.2">
      <c r="A54" s="113" t="s">
        <v>909</v>
      </c>
      <c r="B54" s="157">
        <v>45</v>
      </c>
      <c r="C54" s="235" t="s">
        <v>1192</v>
      </c>
      <c r="D54" s="225" t="s">
        <v>698</v>
      </c>
      <c r="E54" s="225"/>
      <c r="F54" s="225" t="s">
        <v>714</v>
      </c>
      <c r="G54" s="225" t="s">
        <v>746</v>
      </c>
      <c r="H54" s="225" t="s">
        <v>716</v>
      </c>
      <c r="I54" s="225">
        <v>441</v>
      </c>
      <c r="J54" s="225" t="s">
        <v>1117</v>
      </c>
      <c r="K54" s="225" t="s">
        <v>776</v>
      </c>
      <c r="L54" s="226" t="s">
        <v>777</v>
      </c>
      <c r="M54" s="226" t="s">
        <v>751</v>
      </c>
      <c r="N54" s="226" t="s">
        <v>683</v>
      </c>
      <c r="O54" s="230" t="s">
        <v>681</v>
      </c>
      <c r="P54" s="226" t="s">
        <v>720</v>
      </c>
      <c r="Q54" s="227">
        <v>1</v>
      </c>
      <c r="R54" s="228"/>
      <c r="S54" s="229">
        <v>45000</v>
      </c>
      <c r="T54" s="229"/>
      <c r="U54" s="229"/>
      <c r="V54" s="225"/>
      <c r="W54" s="234">
        <v>500</v>
      </c>
      <c r="X54" s="225"/>
      <c r="Y54" s="158">
        <f t="shared" si="0"/>
        <v>1970503.75</v>
      </c>
    </row>
    <row r="55" spans="1:25" ht="30" x14ac:dyDescent="0.2">
      <c r="A55" s="134" t="s">
        <v>1094</v>
      </c>
      <c r="B55" s="157">
        <v>46</v>
      </c>
      <c r="C55" s="235" t="s">
        <v>1193</v>
      </c>
      <c r="D55" s="225" t="s">
        <v>698</v>
      </c>
      <c r="E55" s="225"/>
      <c r="F55" s="225" t="s">
        <v>1057</v>
      </c>
      <c r="G55" s="225" t="s">
        <v>1069</v>
      </c>
      <c r="H55" s="225" t="s">
        <v>1070</v>
      </c>
      <c r="I55" s="230" t="s">
        <v>1065</v>
      </c>
      <c r="J55" s="225"/>
      <c r="K55" s="225" t="s">
        <v>1082</v>
      </c>
      <c r="L55" s="231" t="s">
        <v>707</v>
      </c>
      <c r="M55" s="231"/>
      <c r="N55" s="226" t="s">
        <v>683</v>
      </c>
      <c r="O55" s="230" t="s">
        <v>681</v>
      </c>
      <c r="P55" s="231"/>
      <c r="Q55" s="227">
        <v>1</v>
      </c>
      <c r="R55" s="228">
        <v>8900</v>
      </c>
      <c r="S55" s="232">
        <f>Q55*R55</f>
        <v>8900</v>
      </c>
      <c r="T55" s="232"/>
      <c r="U55" s="232"/>
      <c r="V55" s="225" t="s">
        <v>632</v>
      </c>
      <c r="W55" s="225"/>
      <c r="X55" s="225"/>
      <c r="Y55" s="158">
        <f t="shared" si="0"/>
        <v>1979403.75</v>
      </c>
    </row>
    <row r="56" spans="1:25" ht="30" x14ac:dyDescent="0.2">
      <c r="A56" s="113" t="s">
        <v>906</v>
      </c>
      <c r="B56" s="157">
        <v>47</v>
      </c>
      <c r="C56" s="235" t="s">
        <v>1193</v>
      </c>
      <c r="D56" s="225" t="s">
        <v>698</v>
      </c>
      <c r="E56" s="225"/>
      <c r="F56" s="225" t="s">
        <v>714</v>
      </c>
      <c r="G56" s="225" t="s">
        <v>1112</v>
      </c>
      <c r="H56" s="225" t="s">
        <v>716</v>
      </c>
      <c r="I56" s="225">
        <v>535</v>
      </c>
      <c r="J56" s="225" t="s">
        <v>752</v>
      </c>
      <c r="K56" s="225" t="s">
        <v>773</v>
      </c>
      <c r="L56" s="226" t="s">
        <v>707</v>
      </c>
      <c r="M56" s="226"/>
      <c r="N56" s="226" t="s">
        <v>683</v>
      </c>
      <c r="O56" s="230" t="s">
        <v>681</v>
      </c>
      <c r="P56" s="226" t="s">
        <v>745</v>
      </c>
      <c r="Q56" s="227">
        <v>1</v>
      </c>
      <c r="R56" s="228"/>
      <c r="S56" s="229">
        <v>80700</v>
      </c>
      <c r="T56" s="229"/>
      <c r="U56" s="229"/>
      <c r="V56" s="225"/>
      <c r="W56" s="230"/>
      <c r="X56" s="225"/>
      <c r="Y56" s="158">
        <f t="shared" si="0"/>
        <v>2060103.75</v>
      </c>
    </row>
    <row r="57" spans="1:25" ht="30" x14ac:dyDescent="0.2">
      <c r="A57" s="113" t="s">
        <v>908</v>
      </c>
      <c r="B57" s="157">
        <v>48</v>
      </c>
      <c r="C57" s="235" t="s">
        <v>1193</v>
      </c>
      <c r="D57" s="225" t="s">
        <v>698</v>
      </c>
      <c r="E57" s="225"/>
      <c r="F57" s="225" t="s">
        <v>714</v>
      </c>
      <c r="G57" s="225" t="s">
        <v>730</v>
      </c>
      <c r="H57" s="225" t="s">
        <v>716</v>
      </c>
      <c r="I57" s="225">
        <v>321</v>
      </c>
      <c r="J57" s="225" t="s">
        <v>759</v>
      </c>
      <c r="K57" s="225" t="s">
        <v>775</v>
      </c>
      <c r="L57" s="226" t="s">
        <v>702</v>
      </c>
      <c r="M57" s="226" t="s">
        <v>769</v>
      </c>
      <c r="N57" s="226" t="s">
        <v>683</v>
      </c>
      <c r="O57" s="230" t="s">
        <v>681</v>
      </c>
      <c r="P57" s="226" t="s">
        <v>726</v>
      </c>
      <c r="Q57" s="227">
        <v>1</v>
      </c>
      <c r="R57" s="228"/>
      <c r="S57" s="229">
        <v>11260</v>
      </c>
      <c r="T57" s="229"/>
      <c r="U57" s="229"/>
      <c r="V57" s="225"/>
      <c r="W57" s="229"/>
      <c r="X57" s="225"/>
      <c r="Y57" s="158">
        <f t="shared" si="0"/>
        <v>2071363.75</v>
      </c>
    </row>
    <row r="58" spans="1:25" ht="36" x14ac:dyDescent="0.2">
      <c r="A58" s="113" t="s">
        <v>910</v>
      </c>
      <c r="B58" s="157">
        <v>49</v>
      </c>
      <c r="C58" s="235" t="s">
        <v>1193</v>
      </c>
      <c r="D58" s="225" t="s">
        <v>698</v>
      </c>
      <c r="E58" s="225"/>
      <c r="F58" s="225" t="s">
        <v>714</v>
      </c>
      <c r="G58" s="225" t="s">
        <v>778</v>
      </c>
      <c r="H58" s="225" t="s">
        <v>716</v>
      </c>
      <c r="I58" s="225">
        <v>535</v>
      </c>
      <c r="J58" s="225" t="s">
        <v>752</v>
      </c>
      <c r="K58" s="225" t="s">
        <v>779</v>
      </c>
      <c r="L58" s="226" t="s">
        <v>702</v>
      </c>
      <c r="M58" s="226" t="s">
        <v>780</v>
      </c>
      <c r="N58" s="226" t="s">
        <v>683</v>
      </c>
      <c r="O58" s="230" t="s">
        <v>681</v>
      </c>
      <c r="P58" s="226" t="s">
        <v>726</v>
      </c>
      <c r="Q58" s="227">
        <v>1</v>
      </c>
      <c r="R58" s="228"/>
      <c r="S58" s="229">
        <v>6000</v>
      </c>
      <c r="T58" s="229"/>
      <c r="U58" s="229"/>
      <c r="V58" s="225"/>
      <c r="W58" s="230"/>
      <c r="X58" s="225"/>
      <c r="Y58" s="158">
        <f t="shared" si="0"/>
        <v>2077363.75</v>
      </c>
    </row>
    <row r="59" spans="1:25" ht="23" customHeight="1" x14ac:dyDescent="0.2">
      <c r="A59" s="134" t="s">
        <v>1095</v>
      </c>
      <c r="B59" s="157">
        <v>50</v>
      </c>
      <c r="C59" s="235" t="s">
        <v>1193</v>
      </c>
      <c r="D59" s="225" t="s">
        <v>698</v>
      </c>
      <c r="E59" s="225"/>
      <c r="F59" s="225" t="s">
        <v>1057</v>
      </c>
      <c r="G59" s="225" t="s">
        <v>1069</v>
      </c>
      <c r="H59" s="225" t="s">
        <v>1070</v>
      </c>
      <c r="I59" s="230" t="s">
        <v>1065</v>
      </c>
      <c r="J59" s="225"/>
      <c r="K59" s="225" t="s">
        <v>1083</v>
      </c>
      <c r="L59" s="231" t="s">
        <v>702</v>
      </c>
      <c r="M59" s="226">
        <v>6</v>
      </c>
      <c r="N59" s="226" t="s">
        <v>683</v>
      </c>
      <c r="O59" s="230" t="s">
        <v>681</v>
      </c>
      <c r="P59" s="231"/>
      <c r="Q59" s="227">
        <v>10</v>
      </c>
      <c r="R59" s="228">
        <v>1416</v>
      </c>
      <c r="S59" s="232">
        <f>Q59*R59</f>
        <v>14160</v>
      </c>
      <c r="T59" s="232"/>
      <c r="U59" s="232"/>
      <c r="V59" s="225" t="s">
        <v>632</v>
      </c>
      <c r="W59" s="225"/>
      <c r="X59" s="225" t="s">
        <v>1084</v>
      </c>
      <c r="Y59" s="158">
        <f t="shared" si="0"/>
        <v>2091523.75</v>
      </c>
    </row>
    <row r="60" spans="1:25" ht="91" customHeight="1" x14ac:dyDescent="0.2">
      <c r="A60" s="113" t="s">
        <v>907</v>
      </c>
      <c r="B60" s="157">
        <v>51</v>
      </c>
      <c r="C60" s="235" t="s">
        <v>1192</v>
      </c>
      <c r="D60" s="225" t="s">
        <v>698</v>
      </c>
      <c r="E60" s="225"/>
      <c r="F60" s="225" t="s">
        <v>714</v>
      </c>
      <c r="G60" s="225" t="s">
        <v>755</v>
      </c>
      <c r="H60" s="225" t="s">
        <v>774</v>
      </c>
      <c r="I60" s="225">
        <v>106</v>
      </c>
      <c r="J60" s="225" t="s">
        <v>756</v>
      </c>
      <c r="K60" s="225" t="s">
        <v>1116</v>
      </c>
      <c r="L60" s="226" t="s">
        <v>743</v>
      </c>
      <c r="M60" s="226" t="s">
        <v>744</v>
      </c>
      <c r="N60" s="226" t="s">
        <v>683</v>
      </c>
      <c r="O60" s="226" t="s">
        <v>683</v>
      </c>
      <c r="P60" s="226" t="s">
        <v>726</v>
      </c>
      <c r="Q60" s="227">
        <v>1</v>
      </c>
      <c r="R60" s="228"/>
      <c r="S60" s="229">
        <v>72556</v>
      </c>
      <c r="T60" s="229"/>
      <c r="U60" s="229"/>
      <c r="V60" s="225"/>
      <c r="W60" s="230"/>
      <c r="X60" s="225"/>
      <c r="Y60" s="158">
        <f t="shared" si="0"/>
        <v>2164079.75</v>
      </c>
    </row>
    <row r="61" spans="1:25" ht="36" x14ac:dyDescent="0.2">
      <c r="A61" s="113" t="s">
        <v>913</v>
      </c>
      <c r="B61" s="157">
        <v>52</v>
      </c>
      <c r="C61" s="235" t="s">
        <v>1193</v>
      </c>
      <c r="D61" s="225" t="s">
        <v>698</v>
      </c>
      <c r="E61" s="225"/>
      <c r="F61" s="225" t="s">
        <v>714</v>
      </c>
      <c r="G61" s="225" t="s">
        <v>778</v>
      </c>
      <c r="H61" s="225" t="s">
        <v>716</v>
      </c>
      <c r="I61" s="225">
        <v>535</v>
      </c>
      <c r="J61" s="225" t="s">
        <v>781</v>
      </c>
      <c r="K61" s="225" t="s">
        <v>782</v>
      </c>
      <c r="L61" s="226" t="s">
        <v>707</v>
      </c>
      <c r="M61" s="226"/>
      <c r="N61" s="226" t="s">
        <v>683</v>
      </c>
      <c r="O61" s="230" t="s">
        <v>681</v>
      </c>
      <c r="P61" s="226" t="s">
        <v>726</v>
      </c>
      <c r="Q61" s="227">
        <v>1</v>
      </c>
      <c r="R61" s="228"/>
      <c r="S61" s="229">
        <v>6750</v>
      </c>
      <c r="T61" s="229"/>
      <c r="U61" s="229"/>
      <c r="V61" s="225"/>
      <c r="W61" s="230"/>
      <c r="X61" s="225"/>
      <c r="Y61" s="158">
        <f t="shared" si="0"/>
        <v>2170829.75</v>
      </c>
    </row>
    <row r="62" spans="1:25" ht="91" customHeight="1" x14ac:dyDescent="0.2">
      <c r="A62" s="113" t="s">
        <v>921</v>
      </c>
      <c r="B62" s="157">
        <v>53</v>
      </c>
      <c r="C62" s="235" t="s">
        <v>1192</v>
      </c>
      <c r="D62" s="225" t="s">
        <v>698</v>
      </c>
      <c r="E62" s="225"/>
      <c r="F62" s="225" t="s">
        <v>714</v>
      </c>
      <c r="G62" s="231" t="s">
        <v>755</v>
      </c>
      <c r="H62" s="225" t="s">
        <v>774</v>
      </c>
      <c r="I62" s="231">
        <v>106</v>
      </c>
      <c r="J62" s="231" t="s">
        <v>1120</v>
      </c>
      <c r="K62" s="231" t="s">
        <v>1121</v>
      </c>
      <c r="L62" s="226" t="s">
        <v>743</v>
      </c>
      <c r="M62" s="226" t="s">
        <v>744</v>
      </c>
      <c r="N62" s="230" t="s">
        <v>681</v>
      </c>
      <c r="O62" s="230" t="s">
        <v>681</v>
      </c>
      <c r="P62" s="226" t="s">
        <v>745</v>
      </c>
      <c r="Q62" s="227">
        <v>1</v>
      </c>
      <c r="R62" s="228"/>
      <c r="S62" s="228">
        <v>68296</v>
      </c>
      <c r="T62" s="228"/>
      <c r="U62" s="229"/>
      <c r="V62" s="225"/>
      <c r="W62" s="225"/>
      <c r="X62" s="225"/>
      <c r="Y62" s="158">
        <f t="shared" si="0"/>
        <v>2239125.75</v>
      </c>
    </row>
    <row r="63" spans="1:25" ht="36" x14ac:dyDescent="0.2">
      <c r="A63" s="113" t="s">
        <v>911</v>
      </c>
      <c r="B63" s="157">
        <v>54</v>
      </c>
      <c r="C63" s="235" t="s">
        <v>1193</v>
      </c>
      <c r="D63" s="225" t="s">
        <v>698</v>
      </c>
      <c r="E63" s="225"/>
      <c r="F63" s="225" t="s">
        <v>714</v>
      </c>
      <c r="G63" s="225" t="s">
        <v>727</v>
      </c>
      <c r="H63" s="225" t="s">
        <v>716</v>
      </c>
      <c r="I63" s="225">
        <v>118</v>
      </c>
      <c r="J63" s="225" t="s">
        <v>735</v>
      </c>
      <c r="K63" s="225" t="s">
        <v>784</v>
      </c>
      <c r="L63" s="226" t="s">
        <v>707</v>
      </c>
      <c r="M63" s="226" t="s">
        <v>751</v>
      </c>
      <c r="N63" s="230" t="s">
        <v>681</v>
      </c>
      <c r="O63" s="230" t="s">
        <v>681</v>
      </c>
      <c r="P63" s="226" t="s">
        <v>726</v>
      </c>
      <c r="Q63" s="227">
        <v>1</v>
      </c>
      <c r="R63" s="228"/>
      <c r="S63" s="229">
        <v>70000</v>
      </c>
      <c r="T63" s="229"/>
      <c r="U63" s="229"/>
      <c r="V63" s="225"/>
      <c r="W63" s="229">
        <v>1500</v>
      </c>
      <c r="X63" s="225"/>
      <c r="Y63" s="158">
        <f t="shared" si="0"/>
        <v>2309125.75</v>
      </c>
    </row>
    <row r="64" spans="1:25" ht="36" x14ac:dyDescent="0.2">
      <c r="A64" s="113" t="s">
        <v>914</v>
      </c>
      <c r="B64" s="157">
        <v>55</v>
      </c>
      <c r="C64" s="235" t="s">
        <v>1193</v>
      </c>
      <c r="D64" s="225" t="s">
        <v>698</v>
      </c>
      <c r="E64" s="225"/>
      <c r="F64" s="225" t="s">
        <v>714</v>
      </c>
      <c r="G64" s="225" t="s">
        <v>778</v>
      </c>
      <c r="H64" s="225" t="s">
        <v>716</v>
      </c>
      <c r="I64" s="225">
        <v>535</v>
      </c>
      <c r="J64" s="225" t="s">
        <v>752</v>
      </c>
      <c r="K64" s="225" t="s">
        <v>785</v>
      </c>
      <c r="L64" s="226" t="s">
        <v>707</v>
      </c>
      <c r="M64" s="226"/>
      <c r="N64" s="230" t="s">
        <v>681</v>
      </c>
      <c r="O64" s="230" t="s">
        <v>681</v>
      </c>
      <c r="P64" s="226" t="s">
        <v>745</v>
      </c>
      <c r="Q64" s="227">
        <v>1</v>
      </c>
      <c r="R64" s="228"/>
      <c r="S64" s="229">
        <v>54000</v>
      </c>
      <c r="T64" s="229"/>
      <c r="U64" s="229"/>
      <c r="V64" s="225"/>
      <c r="W64" s="230"/>
      <c r="X64" s="225"/>
      <c r="Y64" s="158">
        <f t="shared" si="0"/>
        <v>2363125.75</v>
      </c>
    </row>
    <row r="65" spans="1:25" ht="68" customHeight="1" x14ac:dyDescent="0.2">
      <c r="A65" s="113" t="s">
        <v>916</v>
      </c>
      <c r="B65" s="157">
        <v>56</v>
      </c>
      <c r="C65" s="235" t="s">
        <v>1192</v>
      </c>
      <c r="D65" s="225" t="s">
        <v>698</v>
      </c>
      <c r="E65" s="225"/>
      <c r="F65" s="225" t="s">
        <v>714</v>
      </c>
      <c r="G65" s="225" t="s">
        <v>749</v>
      </c>
      <c r="H65" s="225" t="s">
        <v>716</v>
      </c>
      <c r="I65" s="225">
        <v>536</v>
      </c>
      <c r="J65" s="225" t="s">
        <v>1118</v>
      </c>
      <c r="K65" s="225" t="s">
        <v>787</v>
      </c>
      <c r="L65" s="226" t="s">
        <v>707</v>
      </c>
      <c r="M65" s="226" t="s">
        <v>751</v>
      </c>
      <c r="N65" s="230" t="s">
        <v>681</v>
      </c>
      <c r="O65" s="230" t="s">
        <v>681</v>
      </c>
      <c r="P65" s="226" t="s">
        <v>745</v>
      </c>
      <c r="Q65" s="227">
        <v>1</v>
      </c>
      <c r="R65" s="228"/>
      <c r="S65" s="229">
        <v>35000</v>
      </c>
      <c r="T65" s="229"/>
      <c r="U65" s="229"/>
      <c r="V65" s="225"/>
      <c r="W65" s="230"/>
      <c r="X65" s="225"/>
      <c r="Y65" s="158">
        <f t="shared" si="0"/>
        <v>2398125.75</v>
      </c>
    </row>
    <row r="66" spans="1:25" ht="57" customHeight="1" x14ac:dyDescent="0.2">
      <c r="A66" s="113" t="s">
        <v>919</v>
      </c>
      <c r="B66" s="157">
        <v>57</v>
      </c>
      <c r="C66" s="235" t="s">
        <v>1192</v>
      </c>
      <c r="D66" s="225" t="s">
        <v>698</v>
      </c>
      <c r="E66" s="225"/>
      <c r="F66" s="225" t="s">
        <v>714</v>
      </c>
      <c r="G66" s="225" t="s">
        <v>755</v>
      </c>
      <c r="H66" s="225" t="s">
        <v>774</v>
      </c>
      <c r="I66" s="225">
        <v>106</v>
      </c>
      <c r="J66" s="225" t="s">
        <v>756</v>
      </c>
      <c r="K66" s="225" t="s">
        <v>790</v>
      </c>
      <c r="L66" s="226" t="s">
        <v>743</v>
      </c>
      <c r="M66" s="226" t="s">
        <v>744</v>
      </c>
      <c r="N66" s="230" t="s">
        <v>681</v>
      </c>
      <c r="O66" s="230" t="s">
        <v>681</v>
      </c>
      <c r="P66" s="226" t="s">
        <v>745</v>
      </c>
      <c r="Q66" s="227">
        <v>1</v>
      </c>
      <c r="R66" s="228"/>
      <c r="S66" s="229">
        <v>351002</v>
      </c>
      <c r="T66" s="229"/>
      <c r="U66" s="229"/>
      <c r="V66" s="225"/>
      <c r="W66" s="230"/>
      <c r="X66" s="225"/>
      <c r="Y66" s="158">
        <f t="shared" si="0"/>
        <v>2749127.75</v>
      </c>
    </row>
    <row r="67" spans="1:25" ht="93" customHeight="1" x14ac:dyDescent="0.2">
      <c r="A67" s="113" t="s">
        <v>920</v>
      </c>
      <c r="B67" s="157">
        <v>58</v>
      </c>
      <c r="C67" s="235" t="s">
        <v>1192</v>
      </c>
      <c r="D67" s="225" t="s">
        <v>698</v>
      </c>
      <c r="E67" s="225"/>
      <c r="F67" s="225" t="s">
        <v>714</v>
      </c>
      <c r="G67" s="225" t="s">
        <v>755</v>
      </c>
      <c r="H67" s="225" t="s">
        <v>774</v>
      </c>
      <c r="I67" s="225">
        <v>106</v>
      </c>
      <c r="J67" s="231" t="s">
        <v>791</v>
      </c>
      <c r="K67" s="231" t="s">
        <v>1119</v>
      </c>
      <c r="L67" s="226" t="s">
        <v>743</v>
      </c>
      <c r="M67" s="226" t="s">
        <v>744</v>
      </c>
      <c r="N67" s="230" t="s">
        <v>681</v>
      </c>
      <c r="O67" s="226" t="s">
        <v>683</v>
      </c>
      <c r="P67" s="226" t="s">
        <v>745</v>
      </c>
      <c r="Q67" s="227">
        <v>1</v>
      </c>
      <c r="R67" s="228"/>
      <c r="S67" s="228">
        <v>27774</v>
      </c>
      <c r="T67" s="228"/>
      <c r="U67" s="229"/>
      <c r="V67" s="225"/>
      <c r="W67" s="225"/>
      <c r="X67" s="225"/>
      <c r="Y67" s="158">
        <f t="shared" si="0"/>
        <v>2776901.75</v>
      </c>
    </row>
    <row r="68" spans="1:25" ht="30" x14ac:dyDescent="0.2">
      <c r="A68" s="113" t="s">
        <v>912</v>
      </c>
      <c r="B68" s="157">
        <v>59</v>
      </c>
      <c r="C68" s="235" t="s">
        <v>1193</v>
      </c>
      <c r="D68" s="225" t="s">
        <v>698</v>
      </c>
      <c r="E68" s="225"/>
      <c r="F68" s="225" t="s">
        <v>714</v>
      </c>
      <c r="G68" s="225" t="s">
        <v>730</v>
      </c>
      <c r="H68" s="225" t="s">
        <v>716</v>
      </c>
      <c r="I68" s="225">
        <v>321</v>
      </c>
      <c r="J68" s="225" t="s">
        <v>759</v>
      </c>
      <c r="K68" s="225" t="s">
        <v>783</v>
      </c>
      <c r="L68" s="226" t="s">
        <v>707</v>
      </c>
      <c r="M68" s="226"/>
      <c r="N68" s="230" t="s">
        <v>681</v>
      </c>
      <c r="O68" s="230" t="s">
        <v>681</v>
      </c>
      <c r="P68" s="226" t="s">
        <v>726</v>
      </c>
      <c r="Q68" s="227">
        <v>1</v>
      </c>
      <c r="R68" s="228"/>
      <c r="S68" s="229">
        <v>18432</v>
      </c>
      <c r="T68" s="229"/>
      <c r="U68" s="229"/>
      <c r="V68" s="225"/>
      <c r="W68" s="229"/>
      <c r="X68" s="225"/>
      <c r="Y68" s="158">
        <f t="shared" si="0"/>
        <v>2795333.75</v>
      </c>
    </row>
    <row r="69" spans="1:25" ht="36" x14ac:dyDescent="0.2">
      <c r="A69" s="113" t="s">
        <v>915</v>
      </c>
      <c r="B69" s="157">
        <v>60</v>
      </c>
      <c r="C69" s="235" t="s">
        <v>1193</v>
      </c>
      <c r="D69" s="225" t="s">
        <v>698</v>
      </c>
      <c r="E69" s="225"/>
      <c r="F69" s="225" t="s">
        <v>714</v>
      </c>
      <c r="G69" s="225" t="s">
        <v>778</v>
      </c>
      <c r="H69" s="225" t="s">
        <v>716</v>
      </c>
      <c r="I69" s="225">
        <v>535</v>
      </c>
      <c r="J69" s="225" t="s">
        <v>752</v>
      </c>
      <c r="K69" s="225" t="s">
        <v>786</v>
      </c>
      <c r="L69" s="226" t="s">
        <v>707</v>
      </c>
      <c r="M69" s="226"/>
      <c r="N69" s="230" t="s">
        <v>681</v>
      </c>
      <c r="O69" s="230" t="s">
        <v>681</v>
      </c>
      <c r="P69" s="226" t="s">
        <v>726</v>
      </c>
      <c r="Q69" s="227">
        <v>1</v>
      </c>
      <c r="R69" s="228"/>
      <c r="S69" s="229">
        <v>25000</v>
      </c>
      <c r="T69" s="229"/>
      <c r="U69" s="229"/>
      <c r="V69" s="225"/>
      <c r="W69" s="230"/>
      <c r="X69" s="225"/>
      <c r="Y69" s="158">
        <f t="shared" si="0"/>
        <v>2820333.75</v>
      </c>
    </row>
    <row r="70" spans="1:25" ht="37" customHeight="1" x14ac:dyDescent="0.2">
      <c r="A70" s="113" t="s">
        <v>917</v>
      </c>
      <c r="B70" s="157">
        <v>61</v>
      </c>
      <c r="C70" s="235" t="s">
        <v>1193</v>
      </c>
      <c r="D70" s="225" t="s">
        <v>698</v>
      </c>
      <c r="E70" s="225"/>
      <c r="F70" s="225" t="s">
        <v>714</v>
      </c>
      <c r="G70" s="225" t="s">
        <v>727</v>
      </c>
      <c r="H70" s="225" t="s">
        <v>716</v>
      </c>
      <c r="I70" s="225">
        <v>118</v>
      </c>
      <c r="J70" s="225" t="s">
        <v>728</v>
      </c>
      <c r="K70" s="225" t="s">
        <v>788</v>
      </c>
      <c r="L70" s="226" t="s">
        <v>707</v>
      </c>
      <c r="M70" s="226" t="s">
        <v>751</v>
      </c>
      <c r="N70" s="230" t="s">
        <v>681</v>
      </c>
      <c r="O70" s="230" t="s">
        <v>681</v>
      </c>
      <c r="P70" s="226" t="s">
        <v>726</v>
      </c>
      <c r="Q70" s="227">
        <v>1</v>
      </c>
      <c r="R70" s="228"/>
      <c r="S70" s="229">
        <v>85000</v>
      </c>
      <c r="T70" s="229"/>
      <c r="U70" s="229"/>
      <c r="V70" s="225"/>
      <c r="W70" s="229">
        <v>1500</v>
      </c>
      <c r="X70" s="225"/>
      <c r="Y70" s="158">
        <f t="shared" si="0"/>
        <v>2905333.75</v>
      </c>
    </row>
    <row r="71" spans="1:25" ht="38" customHeight="1" x14ac:dyDescent="0.2">
      <c r="A71" s="113" t="s">
        <v>918</v>
      </c>
      <c r="B71" s="157">
        <v>62</v>
      </c>
      <c r="C71" s="235" t="s">
        <v>1193</v>
      </c>
      <c r="D71" s="225" t="s">
        <v>698</v>
      </c>
      <c r="E71" s="225"/>
      <c r="F71" s="225" t="s">
        <v>714</v>
      </c>
      <c r="G71" s="225" t="s">
        <v>727</v>
      </c>
      <c r="H71" s="225" t="s">
        <v>716</v>
      </c>
      <c r="I71" s="225">
        <v>118</v>
      </c>
      <c r="J71" s="225" t="s">
        <v>728</v>
      </c>
      <c r="K71" s="225" t="s">
        <v>789</v>
      </c>
      <c r="L71" s="226" t="s">
        <v>702</v>
      </c>
      <c r="M71" s="226">
        <v>7</v>
      </c>
      <c r="N71" s="230" t="s">
        <v>681</v>
      </c>
      <c r="O71" s="230" t="s">
        <v>681</v>
      </c>
      <c r="P71" s="226" t="s">
        <v>726</v>
      </c>
      <c r="Q71" s="227">
        <v>1</v>
      </c>
      <c r="R71" s="228"/>
      <c r="S71" s="229">
        <v>60000</v>
      </c>
      <c r="T71" s="229"/>
      <c r="U71" s="229"/>
      <c r="V71" s="225"/>
      <c r="W71" s="229">
        <v>1500</v>
      </c>
      <c r="X71" s="225"/>
      <c r="Y71" s="158">
        <f t="shared" si="0"/>
        <v>2965333.75</v>
      </c>
    </row>
    <row r="72" spans="1:25" ht="72" customHeight="1" x14ac:dyDescent="0.2">
      <c r="A72" s="113" t="s">
        <v>922</v>
      </c>
      <c r="B72" s="157"/>
      <c r="C72" s="248" t="s">
        <v>1194</v>
      </c>
      <c r="D72" s="236" t="s">
        <v>698</v>
      </c>
      <c r="E72" s="236"/>
      <c r="F72" s="236" t="s">
        <v>714</v>
      </c>
      <c r="G72" s="236" t="s">
        <v>746</v>
      </c>
      <c r="H72" s="236" t="s">
        <v>716</v>
      </c>
      <c r="I72" s="236">
        <v>441</v>
      </c>
      <c r="J72" s="236" t="s">
        <v>1111</v>
      </c>
      <c r="K72" s="236" t="s">
        <v>792</v>
      </c>
      <c r="L72" s="237" t="s">
        <v>702</v>
      </c>
      <c r="M72" s="237" t="s">
        <v>793</v>
      </c>
      <c r="N72" s="237" t="s">
        <v>683</v>
      </c>
      <c r="O72" s="238" t="s">
        <v>681</v>
      </c>
      <c r="P72" s="237" t="s">
        <v>722</v>
      </c>
      <c r="Q72" s="239">
        <v>1</v>
      </c>
      <c r="R72" s="240"/>
      <c r="S72" s="241"/>
      <c r="T72" s="241">
        <v>10000</v>
      </c>
      <c r="U72" s="241"/>
      <c r="V72" s="236"/>
      <c r="W72" s="241"/>
      <c r="X72" s="236"/>
    </row>
    <row r="73" spans="1:25" ht="30" x14ac:dyDescent="0.2">
      <c r="A73" s="113" t="s">
        <v>923</v>
      </c>
      <c r="B73" s="157"/>
      <c r="C73" s="248" t="s">
        <v>1194</v>
      </c>
      <c r="D73" s="236" t="s">
        <v>698</v>
      </c>
      <c r="E73" s="236"/>
      <c r="F73" s="236" t="s">
        <v>714</v>
      </c>
      <c r="G73" s="236" t="s">
        <v>730</v>
      </c>
      <c r="H73" s="236" t="s">
        <v>716</v>
      </c>
      <c r="I73" s="236">
        <v>324</v>
      </c>
      <c r="J73" s="236" t="s">
        <v>759</v>
      </c>
      <c r="K73" s="236" t="s">
        <v>794</v>
      </c>
      <c r="L73" s="237" t="s">
        <v>702</v>
      </c>
      <c r="M73" s="237" t="s">
        <v>795</v>
      </c>
      <c r="N73" s="237" t="s">
        <v>683</v>
      </c>
      <c r="O73" s="238" t="s">
        <v>681</v>
      </c>
      <c r="P73" s="237" t="s">
        <v>726</v>
      </c>
      <c r="Q73" s="239">
        <v>1</v>
      </c>
      <c r="R73" s="240"/>
      <c r="S73" s="241"/>
      <c r="T73" s="241">
        <v>1645</v>
      </c>
      <c r="U73" s="241"/>
      <c r="V73" s="236"/>
      <c r="W73" s="238"/>
      <c r="X73" s="236"/>
    </row>
    <row r="74" spans="1:25" ht="30" x14ac:dyDescent="0.2">
      <c r="A74" s="113" t="s">
        <v>924</v>
      </c>
      <c r="B74" s="157"/>
      <c r="C74" s="248" t="s">
        <v>1194</v>
      </c>
      <c r="D74" s="236" t="s">
        <v>698</v>
      </c>
      <c r="E74" s="236"/>
      <c r="F74" s="236" t="s">
        <v>714</v>
      </c>
      <c r="G74" s="236" t="s">
        <v>737</v>
      </c>
      <c r="H74" s="236" t="s">
        <v>716</v>
      </c>
      <c r="I74" s="236">
        <v>311</v>
      </c>
      <c r="J74" s="236" t="s">
        <v>796</v>
      </c>
      <c r="K74" s="236" t="s">
        <v>797</v>
      </c>
      <c r="L74" s="237" t="s">
        <v>682</v>
      </c>
      <c r="M74" s="237"/>
      <c r="N74" s="237" t="s">
        <v>683</v>
      </c>
      <c r="O74" s="238" t="s">
        <v>681</v>
      </c>
      <c r="P74" s="237" t="s">
        <v>770</v>
      </c>
      <c r="Q74" s="239">
        <v>1</v>
      </c>
      <c r="R74" s="240"/>
      <c r="S74" s="238"/>
      <c r="T74" s="241">
        <v>15000</v>
      </c>
      <c r="U74" s="241"/>
      <c r="V74" s="236"/>
      <c r="W74" s="241">
        <v>1500</v>
      </c>
      <c r="X74" s="236"/>
    </row>
    <row r="75" spans="1:25" ht="36" customHeight="1" x14ac:dyDescent="0.2">
      <c r="A75" s="113" t="s">
        <v>925</v>
      </c>
      <c r="B75" s="157"/>
      <c r="C75" s="248" t="s">
        <v>1194</v>
      </c>
      <c r="D75" s="236" t="s">
        <v>698</v>
      </c>
      <c r="E75" s="236"/>
      <c r="F75" s="236" t="s">
        <v>714</v>
      </c>
      <c r="G75" s="236" t="s">
        <v>755</v>
      </c>
      <c r="H75" s="236" t="s">
        <v>716</v>
      </c>
      <c r="I75" s="236">
        <v>118</v>
      </c>
      <c r="J75" s="236" t="s">
        <v>1122</v>
      </c>
      <c r="K75" s="236" t="s">
        <v>798</v>
      </c>
      <c r="L75" s="237" t="s">
        <v>743</v>
      </c>
      <c r="M75" s="237" t="s">
        <v>743</v>
      </c>
      <c r="N75" s="237" t="s">
        <v>683</v>
      </c>
      <c r="O75" s="238" t="s">
        <v>681</v>
      </c>
      <c r="P75" s="237" t="s">
        <v>726</v>
      </c>
      <c r="Q75" s="239">
        <v>1</v>
      </c>
      <c r="R75" s="240"/>
      <c r="S75" s="241"/>
      <c r="T75" s="241">
        <v>8000</v>
      </c>
      <c r="U75" s="241"/>
      <c r="V75" s="236"/>
      <c r="W75" s="241"/>
      <c r="X75" s="236"/>
    </row>
    <row r="76" spans="1:25" ht="48" x14ac:dyDescent="0.2">
      <c r="A76" s="113" t="s">
        <v>926</v>
      </c>
      <c r="B76" s="157"/>
      <c r="C76" s="248" t="s">
        <v>1194</v>
      </c>
      <c r="D76" s="236" t="s">
        <v>698</v>
      </c>
      <c r="E76" s="236"/>
      <c r="F76" s="236" t="s">
        <v>714</v>
      </c>
      <c r="G76" s="236" t="s">
        <v>755</v>
      </c>
      <c r="H76" s="236" t="s">
        <v>716</v>
      </c>
      <c r="I76" s="236">
        <v>118</v>
      </c>
      <c r="J76" s="236" t="s">
        <v>1125</v>
      </c>
      <c r="K76" s="236" t="s">
        <v>799</v>
      </c>
      <c r="L76" s="237" t="s">
        <v>707</v>
      </c>
      <c r="M76" s="237" t="s">
        <v>762</v>
      </c>
      <c r="N76" s="237" t="s">
        <v>683</v>
      </c>
      <c r="O76" s="238" t="s">
        <v>681</v>
      </c>
      <c r="P76" s="237" t="s">
        <v>726</v>
      </c>
      <c r="Q76" s="239">
        <v>1</v>
      </c>
      <c r="R76" s="240"/>
      <c r="S76" s="241"/>
      <c r="T76" s="241">
        <v>5000</v>
      </c>
      <c r="U76" s="241"/>
      <c r="V76" s="236"/>
      <c r="W76" s="241"/>
      <c r="X76" s="236"/>
    </row>
    <row r="77" spans="1:25" ht="36" x14ac:dyDescent="0.2">
      <c r="A77" s="113" t="s">
        <v>927</v>
      </c>
      <c r="B77" s="157"/>
      <c r="C77" s="248" t="s">
        <v>1194</v>
      </c>
      <c r="D77" s="236" t="s">
        <v>698</v>
      </c>
      <c r="E77" s="236"/>
      <c r="F77" s="236" t="s">
        <v>714</v>
      </c>
      <c r="G77" s="236" t="s">
        <v>778</v>
      </c>
      <c r="H77" s="236" t="s">
        <v>716</v>
      </c>
      <c r="I77" s="236">
        <v>535</v>
      </c>
      <c r="J77" s="236" t="s">
        <v>752</v>
      </c>
      <c r="K77" s="236" t="s">
        <v>800</v>
      </c>
      <c r="L77" s="237" t="s">
        <v>707</v>
      </c>
      <c r="M77" s="237"/>
      <c r="N77" s="237" t="s">
        <v>683</v>
      </c>
      <c r="O77" s="238" t="s">
        <v>681</v>
      </c>
      <c r="P77" s="237" t="s">
        <v>745</v>
      </c>
      <c r="Q77" s="239">
        <v>1</v>
      </c>
      <c r="R77" s="240"/>
      <c r="S77" s="241"/>
      <c r="T77" s="241">
        <v>160000</v>
      </c>
      <c r="U77" s="241"/>
      <c r="V77" s="236"/>
      <c r="W77" s="241"/>
      <c r="X77" s="236"/>
    </row>
    <row r="78" spans="1:25" ht="30" x14ac:dyDescent="0.2">
      <c r="A78" s="113" t="s">
        <v>928</v>
      </c>
      <c r="B78" s="157"/>
      <c r="C78" s="248" t="s">
        <v>1194</v>
      </c>
      <c r="D78" s="236" t="s">
        <v>698</v>
      </c>
      <c r="E78" s="236"/>
      <c r="F78" s="236" t="s">
        <v>714</v>
      </c>
      <c r="G78" s="236" t="s">
        <v>730</v>
      </c>
      <c r="H78" s="236" t="s">
        <v>716</v>
      </c>
      <c r="I78" s="236">
        <v>321</v>
      </c>
      <c r="J78" s="236" t="s">
        <v>1123</v>
      </c>
      <c r="K78" s="236" t="s">
        <v>801</v>
      </c>
      <c r="L78" s="237" t="s">
        <v>702</v>
      </c>
      <c r="M78" s="237" t="s">
        <v>802</v>
      </c>
      <c r="N78" s="237" t="s">
        <v>683</v>
      </c>
      <c r="O78" s="238" t="s">
        <v>681</v>
      </c>
      <c r="P78" s="237" t="s">
        <v>726</v>
      </c>
      <c r="Q78" s="239">
        <v>1</v>
      </c>
      <c r="R78" s="240"/>
      <c r="S78" s="241"/>
      <c r="T78" s="241">
        <v>2449</v>
      </c>
      <c r="U78" s="241"/>
      <c r="V78" s="236"/>
      <c r="W78" s="242">
        <v>500</v>
      </c>
      <c r="X78" s="236"/>
    </row>
    <row r="79" spans="1:25" ht="30" x14ac:dyDescent="0.2">
      <c r="A79" s="113" t="s">
        <v>930</v>
      </c>
      <c r="B79" s="157"/>
      <c r="C79" s="248" t="s">
        <v>1194</v>
      </c>
      <c r="D79" s="236" t="s">
        <v>698</v>
      </c>
      <c r="E79" s="236"/>
      <c r="F79" s="236" t="s">
        <v>714</v>
      </c>
      <c r="G79" s="236" t="s">
        <v>730</v>
      </c>
      <c r="H79" s="236" t="s">
        <v>716</v>
      </c>
      <c r="I79" s="236">
        <v>401</v>
      </c>
      <c r="J79" s="236" t="s">
        <v>803</v>
      </c>
      <c r="K79" s="236" t="s">
        <v>804</v>
      </c>
      <c r="L79" s="237" t="s">
        <v>707</v>
      </c>
      <c r="M79" s="237" t="s">
        <v>762</v>
      </c>
      <c r="N79" s="237" t="s">
        <v>683</v>
      </c>
      <c r="O79" s="238" t="s">
        <v>681</v>
      </c>
      <c r="P79" s="237" t="s">
        <v>726</v>
      </c>
      <c r="Q79" s="239">
        <v>1</v>
      </c>
      <c r="R79" s="240"/>
      <c r="S79" s="241"/>
      <c r="T79" s="241">
        <v>14400</v>
      </c>
      <c r="U79" s="241"/>
      <c r="V79" s="236"/>
      <c r="W79" s="241"/>
      <c r="X79" s="236"/>
    </row>
    <row r="80" spans="1:25" ht="26" customHeight="1" x14ac:dyDescent="0.2">
      <c r="A80" s="113" t="s">
        <v>931</v>
      </c>
      <c r="B80" s="157"/>
      <c r="C80" s="248" t="s">
        <v>1194</v>
      </c>
      <c r="D80" s="236" t="s">
        <v>698</v>
      </c>
      <c r="E80" s="236"/>
      <c r="F80" s="236" t="s">
        <v>714</v>
      </c>
      <c r="G80" s="236" t="s">
        <v>730</v>
      </c>
      <c r="H80" s="236" t="s">
        <v>716</v>
      </c>
      <c r="I80" s="236">
        <v>304</v>
      </c>
      <c r="J80" s="236" t="s">
        <v>805</v>
      </c>
      <c r="K80" s="236" t="s">
        <v>806</v>
      </c>
      <c r="L80" s="237" t="s">
        <v>707</v>
      </c>
      <c r="M80" s="237" t="s">
        <v>762</v>
      </c>
      <c r="N80" s="237" t="s">
        <v>683</v>
      </c>
      <c r="O80" s="238" t="s">
        <v>681</v>
      </c>
      <c r="P80" s="237" t="s">
        <v>726</v>
      </c>
      <c r="Q80" s="239">
        <v>1</v>
      </c>
      <c r="R80" s="240"/>
      <c r="S80" s="241"/>
      <c r="T80" s="241">
        <v>1826.29</v>
      </c>
      <c r="U80" s="241"/>
      <c r="V80" s="236"/>
      <c r="W80" s="241"/>
      <c r="X80" s="236"/>
    </row>
    <row r="81" spans="1:24" ht="68" customHeight="1" x14ac:dyDescent="0.2">
      <c r="A81" s="113" t="s">
        <v>929</v>
      </c>
      <c r="B81" s="157"/>
      <c r="C81" s="248" t="s">
        <v>1194</v>
      </c>
      <c r="D81" s="236" t="s">
        <v>698</v>
      </c>
      <c r="E81" s="236"/>
      <c r="F81" s="236" t="s">
        <v>714</v>
      </c>
      <c r="G81" s="236" t="s">
        <v>746</v>
      </c>
      <c r="H81" s="236" t="s">
        <v>716</v>
      </c>
      <c r="I81" s="236">
        <v>441</v>
      </c>
      <c r="J81" s="236" t="s">
        <v>1111</v>
      </c>
      <c r="K81" s="236" t="s">
        <v>807</v>
      </c>
      <c r="L81" s="237" t="s">
        <v>1124</v>
      </c>
      <c r="M81" s="237" t="s">
        <v>751</v>
      </c>
      <c r="N81" s="237" t="s">
        <v>683</v>
      </c>
      <c r="O81" s="238" t="s">
        <v>681</v>
      </c>
      <c r="P81" s="237" t="s">
        <v>720</v>
      </c>
      <c r="Q81" s="239">
        <v>1</v>
      </c>
      <c r="R81" s="240"/>
      <c r="S81" s="241"/>
      <c r="T81" s="241">
        <v>10000</v>
      </c>
      <c r="U81" s="241"/>
      <c r="V81" s="236"/>
      <c r="W81" s="238"/>
      <c r="X81" s="236"/>
    </row>
    <row r="82" spans="1:24" ht="30" x14ac:dyDescent="0.2">
      <c r="A82" s="113" t="s">
        <v>932</v>
      </c>
      <c r="B82" s="157"/>
      <c r="C82" s="248" t="s">
        <v>1194</v>
      </c>
      <c r="D82" s="236" t="s">
        <v>698</v>
      </c>
      <c r="E82" s="236"/>
      <c r="F82" s="236" t="s">
        <v>714</v>
      </c>
      <c r="G82" s="236" t="s">
        <v>1112</v>
      </c>
      <c r="H82" s="236" t="s">
        <v>716</v>
      </c>
      <c r="I82" s="236">
        <v>535</v>
      </c>
      <c r="J82" s="236" t="s">
        <v>752</v>
      </c>
      <c r="K82" s="236" t="s">
        <v>808</v>
      </c>
      <c r="L82" s="237" t="s">
        <v>707</v>
      </c>
      <c r="M82" s="237"/>
      <c r="N82" s="237" t="s">
        <v>683</v>
      </c>
      <c r="O82" s="238" t="s">
        <v>681</v>
      </c>
      <c r="P82" s="237" t="s">
        <v>726</v>
      </c>
      <c r="Q82" s="239">
        <v>1</v>
      </c>
      <c r="R82" s="240"/>
      <c r="S82" s="241"/>
      <c r="T82" s="241">
        <v>20000</v>
      </c>
      <c r="U82" s="241"/>
      <c r="V82" s="236"/>
      <c r="W82" s="241"/>
      <c r="X82" s="236"/>
    </row>
    <row r="83" spans="1:24" ht="30" x14ac:dyDescent="0.2">
      <c r="A83" s="113" t="s">
        <v>933</v>
      </c>
      <c r="B83" s="157"/>
      <c r="C83" s="248" t="s">
        <v>1194</v>
      </c>
      <c r="D83" s="236" t="s">
        <v>698</v>
      </c>
      <c r="E83" s="236"/>
      <c r="F83" s="236" t="s">
        <v>714</v>
      </c>
      <c r="G83" s="236" t="s">
        <v>1112</v>
      </c>
      <c r="H83" s="236" t="s">
        <v>716</v>
      </c>
      <c r="I83" s="236">
        <v>535</v>
      </c>
      <c r="J83" s="236" t="s">
        <v>752</v>
      </c>
      <c r="K83" s="236" t="s">
        <v>809</v>
      </c>
      <c r="L83" s="237" t="s">
        <v>810</v>
      </c>
      <c r="M83" s="237"/>
      <c r="N83" s="237" t="s">
        <v>683</v>
      </c>
      <c r="O83" s="238" t="s">
        <v>681</v>
      </c>
      <c r="P83" s="237" t="s">
        <v>726</v>
      </c>
      <c r="Q83" s="239">
        <v>1</v>
      </c>
      <c r="R83" s="240"/>
      <c r="S83" s="241"/>
      <c r="T83" s="241">
        <v>11000</v>
      </c>
      <c r="U83" s="241"/>
      <c r="V83" s="236"/>
      <c r="W83" s="241"/>
      <c r="X83" s="236"/>
    </row>
    <row r="84" spans="1:24" ht="48" x14ac:dyDescent="0.2">
      <c r="A84" s="113" t="s">
        <v>934</v>
      </c>
      <c r="B84" s="157"/>
      <c r="C84" s="248" t="s">
        <v>1194</v>
      </c>
      <c r="D84" s="236" t="s">
        <v>698</v>
      </c>
      <c r="E84" s="236"/>
      <c r="F84" s="236" t="s">
        <v>714</v>
      </c>
      <c r="G84" s="236" t="s">
        <v>755</v>
      </c>
      <c r="H84" s="236" t="s">
        <v>716</v>
      </c>
      <c r="I84" s="236">
        <v>118</v>
      </c>
      <c r="J84" s="236" t="s">
        <v>1125</v>
      </c>
      <c r="K84" s="236" t="s">
        <v>811</v>
      </c>
      <c r="L84" s="237" t="s">
        <v>707</v>
      </c>
      <c r="M84" s="237" t="s">
        <v>762</v>
      </c>
      <c r="N84" s="237" t="s">
        <v>683</v>
      </c>
      <c r="O84" s="238" t="s">
        <v>681</v>
      </c>
      <c r="P84" s="237" t="s">
        <v>726</v>
      </c>
      <c r="Q84" s="239">
        <v>1</v>
      </c>
      <c r="R84" s="240"/>
      <c r="S84" s="241"/>
      <c r="T84" s="241">
        <v>15000</v>
      </c>
      <c r="U84" s="241"/>
      <c r="V84" s="236"/>
      <c r="W84" s="241"/>
      <c r="X84" s="236"/>
    </row>
    <row r="85" spans="1:24" ht="48" x14ac:dyDescent="0.2">
      <c r="A85" s="113" t="s">
        <v>935</v>
      </c>
      <c r="B85" s="157"/>
      <c r="C85" s="248" t="s">
        <v>1194</v>
      </c>
      <c r="D85" s="236" t="s">
        <v>698</v>
      </c>
      <c r="E85" s="236"/>
      <c r="F85" s="236" t="s">
        <v>714</v>
      </c>
      <c r="G85" s="236" t="s">
        <v>755</v>
      </c>
      <c r="H85" s="236" t="s">
        <v>716</v>
      </c>
      <c r="I85" s="236">
        <v>118</v>
      </c>
      <c r="J85" s="236" t="s">
        <v>1125</v>
      </c>
      <c r="K85" s="236" t="s">
        <v>812</v>
      </c>
      <c r="L85" s="237" t="s">
        <v>707</v>
      </c>
      <c r="M85" s="237" t="s">
        <v>813</v>
      </c>
      <c r="N85" s="237" t="s">
        <v>683</v>
      </c>
      <c r="O85" s="238" t="s">
        <v>681</v>
      </c>
      <c r="P85" s="237" t="s">
        <v>726</v>
      </c>
      <c r="Q85" s="239">
        <v>1</v>
      </c>
      <c r="R85" s="240"/>
      <c r="S85" s="241"/>
      <c r="T85" s="241">
        <v>5000</v>
      </c>
      <c r="U85" s="241"/>
      <c r="V85" s="236"/>
      <c r="W85" s="241"/>
      <c r="X85" s="236"/>
    </row>
    <row r="86" spans="1:24" ht="30" x14ac:dyDescent="0.2">
      <c r="A86" s="113" t="s">
        <v>936</v>
      </c>
      <c r="B86" s="157"/>
      <c r="C86" s="248" t="s">
        <v>1194</v>
      </c>
      <c r="D86" s="236" t="s">
        <v>698</v>
      </c>
      <c r="E86" s="236"/>
      <c r="F86" s="236" t="s">
        <v>714</v>
      </c>
      <c r="G86" s="236" t="s">
        <v>755</v>
      </c>
      <c r="H86" s="236" t="s">
        <v>716</v>
      </c>
      <c r="I86" s="236">
        <v>120</v>
      </c>
      <c r="J86" s="236" t="s">
        <v>814</v>
      </c>
      <c r="K86" s="236" t="s">
        <v>815</v>
      </c>
      <c r="L86" s="237" t="s">
        <v>707</v>
      </c>
      <c r="M86" s="237"/>
      <c r="N86" s="237" t="s">
        <v>683</v>
      </c>
      <c r="O86" s="238" t="s">
        <v>681</v>
      </c>
      <c r="P86" s="237" t="s">
        <v>726</v>
      </c>
      <c r="Q86" s="239">
        <v>1</v>
      </c>
      <c r="R86" s="240"/>
      <c r="S86" s="241"/>
      <c r="T86" s="241">
        <v>8000</v>
      </c>
      <c r="U86" s="241"/>
      <c r="V86" s="236"/>
      <c r="W86" s="242">
        <v>500</v>
      </c>
      <c r="X86" s="236"/>
    </row>
    <row r="87" spans="1:24" ht="30" x14ac:dyDescent="0.2">
      <c r="A87" s="113" t="s">
        <v>937</v>
      </c>
      <c r="B87" s="157"/>
      <c r="C87" s="248" t="s">
        <v>1194</v>
      </c>
      <c r="D87" s="236" t="s">
        <v>698</v>
      </c>
      <c r="E87" s="236"/>
      <c r="F87" s="236" t="s">
        <v>714</v>
      </c>
      <c r="G87" s="236" t="s">
        <v>755</v>
      </c>
      <c r="H87" s="236" t="s">
        <v>716</v>
      </c>
      <c r="I87" s="236">
        <v>120</v>
      </c>
      <c r="J87" s="236" t="s">
        <v>814</v>
      </c>
      <c r="K87" s="236" t="s">
        <v>816</v>
      </c>
      <c r="L87" s="237" t="s">
        <v>707</v>
      </c>
      <c r="M87" s="237"/>
      <c r="N87" s="237" t="s">
        <v>683</v>
      </c>
      <c r="O87" s="238" t="s">
        <v>681</v>
      </c>
      <c r="P87" s="237" t="s">
        <v>726</v>
      </c>
      <c r="Q87" s="239">
        <v>1</v>
      </c>
      <c r="R87" s="240"/>
      <c r="S87" s="241"/>
      <c r="T87" s="241">
        <v>5000</v>
      </c>
      <c r="U87" s="241"/>
      <c r="V87" s="236"/>
      <c r="W87" s="241"/>
      <c r="X87" s="236"/>
    </row>
    <row r="88" spans="1:24" ht="30" x14ac:dyDescent="0.2">
      <c r="A88" s="113" t="s">
        <v>938</v>
      </c>
      <c r="B88" s="157"/>
      <c r="C88" s="248" t="s">
        <v>1194</v>
      </c>
      <c r="D88" s="236" t="s">
        <v>698</v>
      </c>
      <c r="E88" s="236"/>
      <c r="F88" s="236" t="s">
        <v>714</v>
      </c>
      <c r="G88" s="236" t="s">
        <v>755</v>
      </c>
      <c r="H88" s="236" t="s">
        <v>774</v>
      </c>
      <c r="I88" s="236">
        <v>107</v>
      </c>
      <c r="J88" s="236" t="s">
        <v>814</v>
      </c>
      <c r="K88" s="236" t="s">
        <v>817</v>
      </c>
      <c r="L88" s="237" t="s">
        <v>707</v>
      </c>
      <c r="M88" s="237"/>
      <c r="N88" s="237" t="s">
        <v>683</v>
      </c>
      <c r="O88" s="238" t="s">
        <v>681</v>
      </c>
      <c r="P88" s="237" t="s">
        <v>726</v>
      </c>
      <c r="Q88" s="239">
        <v>1</v>
      </c>
      <c r="R88" s="240"/>
      <c r="S88" s="241"/>
      <c r="T88" s="241">
        <v>3600</v>
      </c>
      <c r="U88" s="241"/>
      <c r="V88" s="236"/>
      <c r="W88" s="241"/>
      <c r="X88" s="236"/>
    </row>
    <row r="89" spans="1:24" ht="61" customHeight="1" x14ac:dyDescent="0.2">
      <c r="A89" s="113" t="s">
        <v>939</v>
      </c>
      <c r="B89" s="157"/>
      <c r="C89" s="248" t="s">
        <v>1194</v>
      </c>
      <c r="D89" s="236" t="s">
        <v>698</v>
      </c>
      <c r="E89" s="236"/>
      <c r="F89" s="236" t="s">
        <v>714</v>
      </c>
      <c r="G89" s="236" t="s">
        <v>746</v>
      </c>
      <c r="H89" s="236" t="s">
        <v>716</v>
      </c>
      <c r="I89" s="236">
        <v>441</v>
      </c>
      <c r="J89" s="236" t="s">
        <v>1126</v>
      </c>
      <c r="K89" s="236" t="s">
        <v>818</v>
      </c>
      <c r="L89" s="237" t="s">
        <v>777</v>
      </c>
      <c r="M89" s="237" t="s">
        <v>751</v>
      </c>
      <c r="N89" s="237" t="s">
        <v>683</v>
      </c>
      <c r="O89" s="238" t="s">
        <v>681</v>
      </c>
      <c r="P89" s="237" t="s">
        <v>722</v>
      </c>
      <c r="Q89" s="239">
        <v>1</v>
      </c>
      <c r="R89" s="240"/>
      <c r="S89" s="241"/>
      <c r="T89" s="241">
        <v>70000</v>
      </c>
      <c r="U89" s="238"/>
      <c r="V89" s="236"/>
      <c r="W89" s="241">
        <v>1200</v>
      </c>
      <c r="X89" s="236"/>
    </row>
    <row r="90" spans="1:24" ht="30" x14ac:dyDescent="0.2">
      <c r="A90" s="113" t="s">
        <v>940</v>
      </c>
      <c r="B90" s="157"/>
      <c r="C90" s="248" t="s">
        <v>1194</v>
      </c>
      <c r="D90" s="236" t="s">
        <v>698</v>
      </c>
      <c r="E90" s="236"/>
      <c r="F90" s="236" t="s">
        <v>714</v>
      </c>
      <c r="G90" s="236" t="s">
        <v>730</v>
      </c>
      <c r="H90" s="236" t="s">
        <v>716</v>
      </c>
      <c r="I90" s="236">
        <v>321</v>
      </c>
      <c r="J90" s="236" t="s">
        <v>1123</v>
      </c>
      <c r="K90" s="236" t="s">
        <v>819</v>
      </c>
      <c r="L90" s="237" t="s">
        <v>761</v>
      </c>
      <c r="M90" s="237" t="s">
        <v>762</v>
      </c>
      <c r="N90" s="237" t="s">
        <v>683</v>
      </c>
      <c r="O90" s="238" t="s">
        <v>681</v>
      </c>
      <c r="P90" s="237" t="s">
        <v>726</v>
      </c>
      <c r="Q90" s="239">
        <v>1</v>
      </c>
      <c r="R90" s="240"/>
      <c r="S90" s="241"/>
      <c r="T90" s="241">
        <v>4200</v>
      </c>
      <c r="U90" s="241"/>
      <c r="V90" s="236"/>
      <c r="W90" s="241"/>
      <c r="X90" s="236"/>
    </row>
    <row r="91" spans="1:24" ht="30" x14ac:dyDescent="0.2">
      <c r="A91" s="113" t="s">
        <v>941</v>
      </c>
      <c r="B91" s="157"/>
      <c r="C91" s="248" t="s">
        <v>1194</v>
      </c>
      <c r="D91" s="236" t="s">
        <v>698</v>
      </c>
      <c r="E91" s="236"/>
      <c r="F91" s="236" t="s">
        <v>714</v>
      </c>
      <c r="G91" s="236" t="s">
        <v>730</v>
      </c>
      <c r="H91" s="236" t="s">
        <v>716</v>
      </c>
      <c r="I91" s="236">
        <v>324</v>
      </c>
      <c r="J91" s="236" t="s">
        <v>1127</v>
      </c>
      <c r="K91" s="236" t="s">
        <v>820</v>
      </c>
      <c r="L91" s="237" t="s">
        <v>761</v>
      </c>
      <c r="M91" s="237" t="s">
        <v>762</v>
      </c>
      <c r="N91" s="237" t="s">
        <v>683</v>
      </c>
      <c r="O91" s="238" t="s">
        <v>681</v>
      </c>
      <c r="P91" s="237" t="s">
        <v>726</v>
      </c>
      <c r="Q91" s="239">
        <v>1</v>
      </c>
      <c r="R91" s="240"/>
      <c r="S91" s="241"/>
      <c r="T91" s="241">
        <v>58234</v>
      </c>
      <c r="U91" s="241"/>
      <c r="V91" s="236"/>
      <c r="W91" s="241"/>
      <c r="X91" s="236"/>
    </row>
    <row r="92" spans="1:24" ht="36" x14ac:dyDescent="0.2">
      <c r="A92" s="113" t="s">
        <v>942</v>
      </c>
      <c r="B92" s="157"/>
      <c r="C92" s="248" t="s">
        <v>1194</v>
      </c>
      <c r="D92" s="236" t="s">
        <v>698</v>
      </c>
      <c r="E92" s="236"/>
      <c r="F92" s="236" t="s">
        <v>714</v>
      </c>
      <c r="G92" s="236" t="s">
        <v>715</v>
      </c>
      <c r="H92" s="236" t="s">
        <v>716</v>
      </c>
      <c r="I92" s="236">
        <v>101</v>
      </c>
      <c r="J92" s="236" t="s">
        <v>717</v>
      </c>
      <c r="K92" s="236" t="s">
        <v>821</v>
      </c>
      <c r="L92" s="237" t="s">
        <v>707</v>
      </c>
      <c r="M92" s="237"/>
      <c r="N92" s="237" t="s">
        <v>683</v>
      </c>
      <c r="O92" s="238" t="s">
        <v>681</v>
      </c>
      <c r="P92" s="237" t="s">
        <v>722</v>
      </c>
      <c r="Q92" s="239">
        <v>1</v>
      </c>
      <c r="R92" s="240"/>
      <c r="S92" s="241"/>
      <c r="T92" s="241">
        <v>42000</v>
      </c>
      <c r="U92" s="241"/>
      <c r="V92" s="236"/>
      <c r="W92" s="241"/>
      <c r="X92" s="236"/>
    </row>
    <row r="93" spans="1:24" ht="30" x14ac:dyDescent="0.2">
      <c r="A93" s="113" t="s">
        <v>943</v>
      </c>
      <c r="B93" s="157"/>
      <c r="C93" s="248" t="s">
        <v>1194</v>
      </c>
      <c r="D93" s="236" t="s">
        <v>698</v>
      </c>
      <c r="E93" s="236"/>
      <c r="F93" s="236" t="s">
        <v>714</v>
      </c>
      <c r="G93" s="236" t="s">
        <v>755</v>
      </c>
      <c r="H93" s="236" t="s">
        <v>774</v>
      </c>
      <c r="I93" s="236">
        <v>107</v>
      </c>
      <c r="J93" s="236" t="s">
        <v>814</v>
      </c>
      <c r="K93" s="236" t="s">
        <v>822</v>
      </c>
      <c r="L93" s="237" t="s">
        <v>707</v>
      </c>
      <c r="M93" s="237"/>
      <c r="N93" s="237" t="s">
        <v>683</v>
      </c>
      <c r="O93" s="238" t="s">
        <v>681</v>
      </c>
      <c r="P93" s="237" t="s">
        <v>726</v>
      </c>
      <c r="Q93" s="239">
        <v>1</v>
      </c>
      <c r="R93" s="240"/>
      <c r="S93" s="241"/>
      <c r="T93" s="241">
        <v>25000</v>
      </c>
      <c r="U93" s="241"/>
      <c r="V93" s="236"/>
      <c r="W93" s="243"/>
      <c r="X93" s="236"/>
    </row>
    <row r="94" spans="1:24" ht="30" x14ac:dyDescent="0.2">
      <c r="A94" s="113" t="s">
        <v>944</v>
      </c>
      <c r="B94" s="157"/>
      <c r="C94" s="248" t="s">
        <v>1194</v>
      </c>
      <c r="D94" s="236" t="s">
        <v>698</v>
      </c>
      <c r="E94" s="236"/>
      <c r="F94" s="236" t="s">
        <v>714</v>
      </c>
      <c r="G94" s="236" t="s">
        <v>755</v>
      </c>
      <c r="H94" s="236" t="s">
        <v>774</v>
      </c>
      <c r="I94" s="236">
        <v>107</v>
      </c>
      <c r="J94" s="236" t="s">
        <v>814</v>
      </c>
      <c r="K94" s="236" t="s">
        <v>823</v>
      </c>
      <c r="L94" s="237" t="s">
        <v>707</v>
      </c>
      <c r="M94" s="237"/>
      <c r="N94" s="237" t="s">
        <v>683</v>
      </c>
      <c r="O94" s="238" t="s">
        <v>681</v>
      </c>
      <c r="P94" s="237" t="s">
        <v>726</v>
      </c>
      <c r="Q94" s="239">
        <v>1</v>
      </c>
      <c r="R94" s="240"/>
      <c r="S94" s="241"/>
      <c r="T94" s="241">
        <v>1100</v>
      </c>
      <c r="U94" s="241"/>
      <c r="V94" s="236"/>
      <c r="W94" s="241">
        <v>5000</v>
      </c>
      <c r="X94" s="236"/>
    </row>
    <row r="95" spans="1:24" ht="30" x14ac:dyDescent="0.2">
      <c r="A95" s="113" t="s">
        <v>945</v>
      </c>
      <c r="B95" s="157"/>
      <c r="C95" s="248" t="s">
        <v>1194</v>
      </c>
      <c r="D95" s="236" t="s">
        <v>698</v>
      </c>
      <c r="E95" s="236"/>
      <c r="F95" s="236" t="s">
        <v>714</v>
      </c>
      <c r="G95" s="236" t="s">
        <v>755</v>
      </c>
      <c r="H95" s="236" t="s">
        <v>774</v>
      </c>
      <c r="I95" s="236">
        <v>107</v>
      </c>
      <c r="J95" s="236" t="s">
        <v>814</v>
      </c>
      <c r="K95" s="236" t="s">
        <v>824</v>
      </c>
      <c r="L95" s="237" t="s">
        <v>707</v>
      </c>
      <c r="M95" s="237"/>
      <c r="N95" s="237" t="s">
        <v>683</v>
      </c>
      <c r="O95" s="238" t="s">
        <v>681</v>
      </c>
      <c r="P95" s="237" t="s">
        <v>726</v>
      </c>
      <c r="Q95" s="239">
        <v>1</v>
      </c>
      <c r="R95" s="240"/>
      <c r="S95" s="241"/>
      <c r="T95" s="241">
        <v>1100</v>
      </c>
      <c r="U95" s="241"/>
      <c r="V95" s="236"/>
      <c r="W95" s="241"/>
      <c r="X95" s="236"/>
    </row>
    <row r="96" spans="1:24" ht="36" x14ac:dyDescent="0.2">
      <c r="A96" s="113" t="s">
        <v>946</v>
      </c>
      <c r="B96" s="157"/>
      <c r="C96" s="248" t="s">
        <v>1194</v>
      </c>
      <c r="D96" s="236" t="s">
        <v>698</v>
      </c>
      <c r="E96" s="236"/>
      <c r="F96" s="236" t="s">
        <v>714</v>
      </c>
      <c r="G96" s="236" t="s">
        <v>730</v>
      </c>
      <c r="H96" s="236" t="s">
        <v>716</v>
      </c>
      <c r="I96" s="236">
        <v>321</v>
      </c>
      <c r="J96" s="244" t="s">
        <v>759</v>
      </c>
      <c r="K96" s="244" t="s">
        <v>760</v>
      </c>
      <c r="L96" s="245" t="s">
        <v>761</v>
      </c>
      <c r="M96" s="245" t="s">
        <v>762</v>
      </c>
      <c r="N96" s="237" t="s">
        <v>683</v>
      </c>
      <c r="O96" s="238" t="s">
        <v>681</v>
      </c>
      <c r="P96" s="245" t="s">
        <v>726</v>
      </c>
      <c r="Q96" s="239">
        <v>1</v>
      </c>
      <c r="R96" s="240"/>
      <c r="S96" s="243"/>
      <c r="T96" s="243">
        <v>54280</v>
      </c>
      <c r="U96" s="243"/>
      <c r="V96" s="236"/>
      <c r="W96" s="241"/>
      <c r="X96" s="236"/>
    </row>
    <row r="97" spans="1:24" ht="80" customHeight="1" x14ac:dyDescent="0.2">
      <c r="A97" s="113" t="s">
        <v>947</v>
      </c>
      <c r="B97" s="157"/>
      <c r="C97" s="248" t="s">
        <v>1194</v>
      </c>
      <c r="D97" s="236" t="s">
        <v>698</v>
      </c>
      <c r="E97" s="236"/>
      <c r="F97" s="236" t="s">
        <v>714</v>
      </c>
      <c r="G97" s="236" t="s">
        <v>749</v>
      </c>
      <c r="H97" s="236" t="s">
        <v>716</v>
      </c>
      <c r="I97" s="236">
        <v>511</v>
      </c>
      <c r="J97" s="236" t="s">
        <v>1133</v>
      </c>
      <c r="K97" s="236" t="s">
        <v>825</v>
      </c>
      <c r="L97" s="237" t="s">
        <v>707</v>
      </c>
      <c r="M97" s="237" t="s">
        <v>751</v>
      </c>
      <c r="N97" s="237" t="s">
        <v>683</v>
      </c>
      <c r="O97" s="238" t="s">
        <v>681</v>
      </c>
      <c r="P97" s="237" t="s">
        <v>745</v>
      </c>
      <c r="Q97" s="239">
        <v>1</v>
      </c>
      <c r="R97" s="240"/>
      <c r="S97" s="241"/>
      <c r="T97" s="241">
        <v>200000</v>
      </c>
      <c r="U97" s="241"/>
      <c r="V97" s="236"/>
      <c r="W97" s="241"/>
      <c r="X97" s="236"/>
    </row>
    <row r="98" spans="1:24" ht="25" customHeight="1" x14ac:dyDescent="0.2">
      <c r="A98" s="113" t="s">
        <v>948</v>
      </c>
      <c r="B98" s="157"/>
      <c r="C98" s="248" t="s">
        <v>1194</v>
      </c>
      <c r="D98" s="236" t="s">
        <v>698</v>
      </c>
      <c r="E98" s="236"/>
      <c r="F98" s="236" t="s">
        <v>714</v>
      </c>
      <c r="G98" s="236" t="s">
        <v>1129</v>
      </c>
      <c r="H98" s="246" t="s">
        <v>826</v>
      </c>
      <c r="I98" s="236"/>
      <c r="J98" s="236" t="s">
        <v>827</v>
      </c>
      <c r="K98" s="236" t="s">
        <v>828</v>
      </c>
      <c r="L98" s="237" t="s">
        <v>1124</v>
      </c>
      <c r="M98" s="237" t="s">
        <v>751</v>
      </c>
      <c r="N98" s="247" t="s">
        <v>684</v>
      </c>
      <c r="O98" s="238" t="s">
        <v>681</v>
      </c>
      <c r="P98" s="237" t="s">
        <v>745</v>
      </c>
      <c r="Q98" s="239">
        <v>1</v>
      </c>
      <c r="R98" s="240"/>
      <c r="S98" s="241"/>
      <c r="T98" s="241">
        <v>500000</v>
      </c>
      <c r="U98" s="241"/>
      <c r="V98" s="236"/>
      <c r="W98" s="241"/>
      <c r="X98" s="236"/>
    </row>
    <row r="99" spans="1:24" ht="26" customHeight="1" x14ac:dyDescent="0.2">
      <c r="A99" s="113" t="s">
        <v>949</v>
      </c>
      <c r="B99" s="157"/>
      <c r="C99" s="248" t="s">
        <v>1194</v>
      </c>
      <c r="D99" s="236" t="s">
        <v>698</v>
      </c>
      <c r="E99" s="236"/>
      <c r="F99" s="236" t="s">
        <v>714</v>
      </c>
      <c r="G99" s="236" t="s">
        <v>1129</v>
      </c>
      <c r="H99" s="246" t="s">
        <v>826</v>
      </c>
      <c r="I99" s="236"/>
      <c r="J99" s="236" t="s">
        <v>827</v>
      </c>
      <c r="K99" s="236" t="s">
        <v>829</v>
      </c>
      <c r="L99" s="237" t="s">
        <v>1124</v>
      </c>
      <c r="M99" s="237" t="s">
        <v>751</v>
      </c>
      <c r="N99" s="247" t="s">
        <v>684</v>
      </c>
      <c r="O99" s="238" t="s">
        <v>681</v>
      </c>
      <c r="P99" s="237" t="s">
        <v>745</v>
      </c>
      <c r="Q99" s="239">
        <v>1</v>
      </c>
      <c r="R99" s="240"/>
      <c r="S99" s="241"/>
      <c r="T99" s="241">
        <v>400000</v>
      </c>
      <c r="U99" s="241"/>
      <c r="V99" s="236"/>
      <c r="W99" s="241"/>
      <c r="X99" s="236"/>
    </row>
    <row r="100" spans="1:24" ht="30" x14ac:dyDescent="0.2">
      <c r="A100" s="113" t="s">
        <v>950</v>
      </c>
      <c r="B100" s="157"/>
      <c r="C100" s="248" t="s">
        <v>1194</v>
      </c>
      <c r="D100" s="236" t="s">
        <v>698</v>
      </c>
      <c r="E100" s="236"/>
      <c r="F100" s="236" t="s">
        <v>714</v>
      </c>
      <c r="G100" s="236" t="s">
        <v>1129</v>
      </c>
      <c r="H100" s="246" t="s">
        <v>826</v>
      </c>
      <c r="I100" s="236"/>
      <c r="J100" s="236" t="s">
        <v>827</v>
      </c>
      <c r="K100" s="236" t="s">
        <v>830</v>
      </c>
      <c r="L100" s="237" t="s">
        <v>761</v>
      </c>
      <c r="M100" s="237"/>
      <c r="N100" s="247" t="s">
        <v>684</v>
      </c>
      <c r="O100" s="238" t="s">
        <v>681</v>
      </c>
      <c r="P100" s="237" t="s">
        <v>745</v>
      </c>
      <c r="Q100" s="239">
        <v>1</v>
      </c>
      <c r="R100" s="240"/>
      <c r="S100" s="241"/>
      <c r="T100" s="241">
        <v>1200000</v>
      </c>
      <c r="U100" s="241"/>
      <c r="V100" s="236"/>
      <c r="W100" s="241">
        <v>1500</v>
      </c>
      <c r="X100" s="236"/>
    </row>
    <row r="101" spans="1:24" ht="30" x14ac:dyDescent="0.2">
      <c r="A101" s="113" t="s">
        <v>951</v>
      </c>
      <c r="B101" s="157"/>
      <c r="C101" s="248" t="s">
        <v>1194</v>
      </c>
      <c r="D101" s="236" t="s">
        <v>698</v>
      </c>
      <c r="E101" s="236"/>
      <c r="F101" s="236" t="s">
        <v>714</v>
      </c>
      <c r="G101" s="236" t="s">
        <v>1112</v>
      </c>
      <c r="H101" s="236" t="s">
        <v>716</v>
      </c>
      <c r="I101" s="236">
        <v>535</v>
      </c>
      <c r="J101" s="236" t="s">
        <v>781</v>
      </c>
      <c r="K101" s="236" t="s">
        <v>831</v>
      </c>
      <c r="L101" s="237" t="s">
        <v>707</v>
      </c>
      <c r="M101" s="237"/>
      <c r="N101" s="237" t="s">
        <v>683</v>
      </c>
      <c r="O101" s="238" t="s">
        <v>681</v>
      </c>
      <c r="P101" s="237" t="s">
        <v>726</v>
      </c>
      <c r="Q101" s="239">
        <v>1</v>
      </c>
      <c r="R101" s="240"/>
      <c r="S101" s="241"/>
      <c r="T101" s="241">
        <v>40000</v>
      </c>
      <c r="U101" s="241"/>
      <c r="V101" s="236"/>
      <c r="W101" s="243"/>
      <c r="X101" s="236"/>
    </row>
    <row r="102" spans="1:24" ht="30" x14ac:dyDescent="0.2">
      <c r="A102" s="113" t="s">
        <v>952</v>
      </c>
      <c r="B102" s="157"/>
      <c r="C102" s="248" t="s">
        <v>1194</v>
      </c>
      <c r="D102" s="236" t="s">
        <v>698</v>
      </c>
      <c r="E102" s="236"/>
      <c r="F102" s="236" t="s">
        <v>714</v>
      </c>
      <c r="G102" s="236" t="s">
        <v>1112</v>
      </c>
      <c r="H102" s="236" t="s">
        <v>716</v>
      </c>
      <c r="I102" s="236">
        <v>535</v>
      </c>
      <c r="J102" s="236" t="s">
        <v>781</v>
      </c>
      <c r="K102" s="236" t="s">
        <v>832</v>
      </c>
      <c r="L102" s="237" t="s">
        <v>707</v>
      </c>
      <c r="M102" s="237"/>
      <c r="N102" s="237" t="s">
        <v>683</v>
      </c>
      <c r="O102" s="238" t="s">
        <v>681</v>
      </c>
      <c r="P102" s="237" t="s">
        <v>726</v>
      </c>
      <c r="Q102" s="239">
        <v>1</v>
      </c>
      <c r="R102" s="240"/>
      <c r="S102" s="241"/>
      <c r="T102" s="241">
        <v>17000</v>
      </c>
      <c r="U102" s="241"/>
      <c r="V102" s="236"/>
      <c r="W102" s="241"/>
      <c r="X102" s="236"/>
    </row>
    <row r="103" spans="1:24" ht="30" x14ac:dyDescent="0.2">
      <c r="A103" s="113" t="s">
        <v>953</v>
      </c>
      <c r="B103" s="157"/>
      <c r="C103" s="261" t="s">
        <v>1195</v>
      </c>
      <c r="D103" s="249" t="s">
        <v>698</v>
      </c>
      <c r="E103" s="249"/>
      <c r="F103" s="249" t="s">
        <v>714</v>
      </c>
      <c r="G103" s="249" t="s">
        <v>1128</v>
      </c>
      <c r="H103" s="249" t="s">
        <v>716</v>
      </c>
      <c r="I103" s="249">
        <v>145</v>
      </c>
      <c r="J103" s="249" t="s">
        <v>735</v>
      </c>
      <c r="K103" s="249" t="s">
        <v>833</v>
      </c>
      <c r="L103" s="250" t="s">
        <v>702</v>
      </c>
      <c r="M103" s="250">
        <v>30</v>
      </c>
      <c r="N103" s="251" t="s">
        <v>681</v>
      </c>
      <c r="O103" s="250" t="s">
        <v>683</v>
      </c>
      <c r="P103" s="250" t="s">
        <v>726</v>
      </c>
      <c r="Q103" s="252">
        <v>1</v>
      </c>
      <c r="R103" s="253"/>
      <c r="S103" s="251"/>
      <c r="T103" s="254"/>
      <c r="U103" s="254">
        <v>12000</v>
      </c>
      <c r="V103" s="249"/>
      <c r="W103" s="254"/>
      <c r="X103" s="249"/>
    </row>
    <row r="104" spans="1:24" ht="30" x14ac:dyDescent="0.2">
      <c r="A104" s="113" t="s">
        <v>954</v>
      </c>
      <c r="B104" s="157"/>
      <c r="C104" s="261" t="s">
        <v>1195</v>
      </c>
      <c r="D104" s="249" t="s">
        <v>698</v>
      </c>
      <c r="E104" s="249"/>
      <c r="F104" s="249" t="s">
        <v>714</v>
      </c>
      <c r="G104" s="249" t="s">
        <v>730</v>
      </c>
      <c r="H104" s="249" t="s">
        <v>716</v>
      </c>
      <c r="I104" s="249">
        <v>405</v>
      </c>
      <c r="J104" s="255" t="s">
        <v>763</v>
      </c>
      <c r="K104" s="255" t="s">
        <v>834</v>
      </c>
      <c r="L104" s="256" t="s">
        <v>702</v>
      </c>
      <c r="M104" s="256" t="s">
        <v>835</v>
      </c>
      <c r="N104" s="251" t="s">
        <v>681</v>
      </c>
      <c r="O104" s="257" t="s">
        <v>681</v>
      </c>
      <c r="P104" s="256" t="s">
        <v>726</v>
      </c>
      <c r="Q104" s="252">
        <v>1</v>
      </c>
      <c r="R104" s="253"/>
      <c r="S104" s="258"/>
      <c r="T104" s="258"/>
      <c r="U104" s="258">
        <v>16029</v>
      </c>
      <c r="V104" s="249"/>
      <c r="W104" s="254"/>
      <c r="X104" s="249"/>
    </row>
    <row r="105" spans="1:24" ht="30" x14ac:dyDescent="0.2">
      <c r="A105" s="113" t="s">
        <v>955</v>
      </c>
      <c r="B105" s="157"/>
      <c r="C105" s="261" t="s">
        <v>1195</v>
      </c>
      <c r="D105" s="249" t="s">
        <v>698</v>
      </c>
      <c r="E105" s="249"/>
      <c r="F105" s="249" t="s">
        <v>714</v>
      </c>
      <c r="G105" s="249" t="s">
        <v>1129</v>
      </c>
      <c r="H105" s="249" t="s">
        <v>716</v>
      </c>
      <c r="I105" s="249">
        <v>164</v>
      </c>
      <c r="J105" s="249" t="s">
        <v>836</v>
      </c>
      <c r="K105" s="249" t="s">
        <v>837</v>
      </c>
      <c r="L105" s="250" t="s">
        <v>702</v>
      </c>
      <c r="M105" s="250">
        <v>15</v>
      </c>
      <c r="N105" s="251" t="s">
        <v>681</v>
      </c>
      <c r="O105" s="257" t="s">
        <v>681</v>
      </c>
      <c r="P105" s="250" t="s">
        <v>726</v>
      </c>
      <c r="Q105" s="252">
        <v>1</v>
      </c>
      <c r="R105" s="253"/>
      <c r="S105" s="254"/>
      <c r="T105" s="251"/>
      <c r="U105" s="254">
        <v>12000</v>
      </c>
      <c r="V105" s="249"/>
      <c r="W105" s="254">
        <v>1500</v>
      </c>
      <c r="X105" s="249"/>
    </row>
    <row r="106" spans="1:24" ht="30" x14ac:dyDescent="0.2">
      <c r="A106" s="113" t="s">
        <v>956</v>
      </c>
      <c r="B106" s="157"/>
      <c r="C106" s="261" t="s">
        <v>1195</v>
      </c>
      <c r="D106" s="249" t="s">
        <v>698</v>
      </c>
      <c r="E106" s="249"/>
      <c r="F106" s="249" t="s">
        <v>714</v>
      </c>
      <c r="G106" s="249" t="s">
        <v>1129</v>
      </c>
      <c r="H106" s="249" t="s">
        <v>716</v>
      </c>
      <c r="I106" s="249">
        <v>164</v>
      </c>
      <c r="J106" s="249" t="s">
        <v>836</v>
      </c>
      <c r="K106" s="249" t="s">
        <v>838</v>
      </c>
      <c r="L106" s="250" t="s">
        <v>702</v>
      </c>
      <c r="M106" s="250">
        <v>10</v>
      </c>
      <c r="N106" s="251" t="s">
        <v>681</v>
      </c>
      <c r="O106" s="257" t="s">
        <v>681</v>
      </c>
      <c r="P106" s="250" t="s">
        <v>726</v>
      </c>
      <c r="Q106" s="252">
        <v>1</v>
      </c>
      <c r="R106" s="253"/>
      <c r="S106" s="254"/>
      <c r="T106" s="251"/>
      <c r="U106" s="254">
        <v>25600</v>
      </c>
      <c r="V106" s="249"/>
      <c r="W106" s="254">
        <v>1500</v>
      </c>
      <c r="X106" s="249"/>
    </row>
    <row r="107" spans="1:24" ht="30" x14ac:dyDescent="0.2">
      <c r="A107" s="113" t="s">
        <v>957</v>
      </c>
      <c r="B107" s="157"/>
      <c r="C107" s="261" t="s">
        <v>1195</v>
      </c>
      <c r="D107" s="249" t="s">
        <v>698</v>
      </c>
      <c r="E107" s="249"/>
      <c r="F107" s="249" t="s">
        <v>714</v>
      </c>
      <c r="G107" s="249" t="s">
        <v>1112</v>
      </c>
      <c r="H107" s="249" t="s">
        <v>716</v>
      </c>
      <c r="I107" s="249">
        <v>106</v>
      </c>
      <c r="J107" s="249" t="s">
        <v>781</v>
      </c>
      <c r="K107" s="249" t="s">
        <v>839</v>
      </c>
      <c r="L107" s="250" t="s">
        <v>702</v>
      </c>
      <c r="M107" s="250" t="s">
        <v>840</v>
      </c>
      <c r="N107" s="251" t="s">
        <v>681</v>
      </c>
      <c r="O107" s="257" t="s">
        <v>681</v>
      </c>
      <c r="P107" s="250" t="s">
        <v>745</v>
      </c>
      <c r="Q107" s="252">
        <v>1</v>
      </c>
      <c r="R107" s="253"/>
      <c r="S107" s="254"/>
      <c r="T107" s="254"/>
      <c r="U107" s="254">
        <v>5500</v>
      </c>
      <c r="V107" s="249"/>
      <c r="W107" s="254"/>
      <c r="X107" s="249"/>
    </row>
    <row r="108" spans="1:24" ht="30" x14ac:dyDescent="0.2">
      <c r="A108" s="113" t="s">
        <v>958</v>
      </c>
      <c r="B108" s="157"/>
      <c r="C108" s="261" t="s">
        <v>1195</v>
      </c>
      <c r="D108" s="249" t="s">
        <v>698</v>
      </c>
      <c r="E108" s="249"/>
      <c r="F108" s="249" t="s">
        <v>714</v>
      </c>
      <c r="G108" s="249" t="s">
        <v>1128</v>
      </c>
      <c r="H108" s="249" t="s">
        <v>716</v>
      </c>
      <c r="I108" s="249">
        <v>145</v>
      </c>
      <c r="J108" s="249" t="s">
        <v>765</v>
      </c>
      <c r="K108" s="249" t="s">
        <v>841</v>
      </c>
      <c r="L108" s="250" t="s">
        <v>707</v>
      </c>
      <c r="M108" s="250" t="s">
        <v>751</v>
      </c>
      <c r="N108" s="251" t="s">
        <v>681</v>
      </c>
      <c r="O108" s="257" t="s">
        <v>681</v>
      </c>
      <c r="P108" s="250" t="s">
        <v>726</v>
      </c>
      <c r="Q108" s="252">
        <v>1</v>
      </c>
      <c r="R108" s="253"/>
      <c r="S108" s="251"/>
      <c r="T108" s="254"/>
      <c r="U108" s="254">
        <v>38000</v>
      </c>
      <c r="V108" s="249"/>
      <c r="W108" s="254"/>
      <c r="X108" s="249"/>
    </row>
    <row r="109" spans="1:24" ht="30" x14ac:dyDescent="0.2">
      <c r="A109" s="113" t="s">
        <v>959</v>
      </c>
      <c r="B109" s="157"/>
      <c r="C109" s="261" t="s">
        <v>1195</v>
      </c>
      <c r="D109" s="249" t="s">
        <v>698</v>
      </c>
      <c r="E109" s="249"/>
      <c r="F109" s="249" t="s">
        <v>714</v>
      </c>
      <c r="G109" s="249" t="s">
        <v>1128</v>
      </c>
      <c r="H109" s="249" t="s">
        <v>716</v>
      </c>
      <c r="I109" s="249">
        <v>118</v>
      </c>
      <c r="J109" s="249" t="s">
        <v>842</v>
      </c>
      <c r="K109" s="249" t="s">
        <v>843</v>
      </c>
      <c r="L109" s="250" t="s">
        <v>707</v>
      </c>
      <c r="M109" s="250" t="s">
        <v>751</v>
      </c>
      <c r="N109" s="251" t="s">
        <v>681</v>
      </c>
      <c r="O109" s="257" t="s">
        <v>681</v>
      </c>
      <c r="P109" s="250" t="s">
        <v>726</v>
      </c>
      <c r="Q109" s="252">
        <v>1</v>
      </c>
      <c r="R109" s="253"/>
      <c r="S109" s="251"/>
      <c r="T109" s="254"/>
      <c r="U109" s="254">
        <v>75000</v>
      </c>
      <c r="V109" s="249"/>
      <c r="W109" s="254"/>
      <c r="X109" s="249"/>
    </row>
    <row r="110" spans="1:24" ht="48" x14ac:dyDescent="0.2">
      <c r="A110" s="113" t="s">
        <v>960</v>
      </c>
      <c r="B110" s="157"/>
      <c r="C110" s="261" t="s">
        <v>1195</v>
      </c>
      <c r="D110" s="249" t="s">
        <v>698</v>
      </c>
      <c r="E110" s="249"/>
      <c r="F110" s="249" t="s">
        <v>714</v>
      </c>
      <c r="G110" s="249" t="s">
        <v>755</v>
      </c>
      <c r="H110" s="249" t="s">
        <v>716</v>
      </c>
      <c r="I110" s="249">
        <v>118</v>
      </c>
      <c r="J110" s="249" t="s">
        <v>1125</v>
      </c>
      <c r="K110" s="249" t="s">
        <v>844</v>
      </c>
      <c r="L110" s="250" t="s">
        <v>702</v>
      </c>
      <c r="M110" s="250" t="s">
        <v>703</v>
      </c>
      <c r="N110" s="251" t="s">
        <v>681</v>
      </c>
      <c r="O110" s="250" t="s">
        <v>683</v>
      </c>
      <c r="P110" s="250" t="s">
        <v>745</v>
      </c>
      <c r="Q110" s="252">
        <v>1</v>
      </c>
      <c r="R110" s="253"/>
      <c r="S110" s="254"/>
      <c r="T110" s="254"/>
      <c r="U110" s="254">
        <v>73000</v>
      </c>
      <c r="V110" s="249"/>
      <c r="W110" s="254"/>
      <c r="X110" s="249"/>
    </row>
    <row r="111" spans="1:24" ht="48" x14ac:dyDescent="0.2">
      <c r="A111" s="113" t="s">
        <v>961</v>
      </c>
      <c r="B111" s="157"/>
      <c r="C111" s="261" t="s">
        <v>1195</v>
      </c>
      <c r="D111" s="249" t="s">
        <v>698</v>
      </c>
      <c r="E111" s="249"/>
      <c r="F111" s="249" t="s">
        <v>714</v>
      </c>
      <c r="G111" s="249" t="s">
        <v>755</v>
      </c>
      <c r="H111" s="249" t="s">
        <v>716</v>
      </c>
      <c r="I111" s="249">
        <v>108</v>
      </c>
      <c r="J111" s="249" t="s">
        <v>1125</v>
      </c>
      <c r="K111" s="249" t="s">
        <v>845</v>
      </c>
      <c r="L111" s="250" t="s">
        <v>846</v>
      </c>
      <c r="M111" s="250" t="s">
        <v>847</v>
      </c>
      <c r="N111" s="251" t="s">
        <v>681</v>
      </c>
      <c r="O111" s="251" t="s">
        <v>681</v>
      </c>
      <c r="P111" s="250" t="s">
        <v>745</v>
      </c>
      <c r="Q111" s="252">
        <v>1</v>
      </c>
      <c r="R111" s="253"/>
      <c r="S111" s="254"/>
      <c r="T111" s="254"/>
      <c r="U111" s="254">
        <v>42000</v>
      </c>
      <c r="V111" s="249"/>
      <c r="W111" s="254"/>
      <c r="X111" s="249"/>
    </row>
    <row r="112" spans="1:24" ht="48" x14ac:dyDescent="0.2">
      <c r="A112" s="113" t="s">
        <v>962</v>
      </c>
      <c r="B112" s="157"/>
      <c r="C112" s="261" t="s">
        <v>1195</v>
      </c>
      <c r="D112" s="249" t="s">
        <v>698</v>
      </c>
      <c r="E112" s="249"/>
      <c r="F112" s="249" t="s">
        <v>714</v>
      </c>
      <c r="G112" s="249" t="s">
        <v>755</v>
      </c>
      <c r="H112" s="249" t="s">
        <v>716</v>
      </c>
      <c r="I112" s="249">
        <v>118</v>
      </c>
      <c r="J112" s="249" t="s">
        <v>1125</v>
      </c>
      <c r="K112" s="249" t="s">
        <v>848</v>
      </c>
      <c r="L112" s="250" t="s">
        <v>702</v>
      </c>
      <c r="M112" s="250" t="s">
        <v>847</v>
      </c>
      <c r="N112" s="251" t="s">
        <v>681</v>
      </c>
      <c r="O112" s="251" t="s">
        <v>681</v>
      </c>
      <c r="P112" s="250" t="s">
        <v>745</v>
      </c>
      <c r="Q112" s="252">
        <v>1</v>
      </c>
      <c r="R112" s="253"/>
      <c r="S112" s="254"/>
      <c r="T112" s="254"/>
      <c r="U112" s="254">
        <v>20000</v>
      </c>
      <c r="V112" s="249"/>
      <c r="W112" s="254"/>
      <c r="X112" s="249"/>
    </row>
    <row r="113" spans="1:24" ht="48" x14ac:dyDescent="0.2">
      <c r="A113" s="113" t="s">
        <v>963</v>
      </c>
      <c r="B113" s="157"/>
      <c r="C113" s="261" t="s">
        <v>1195</v>
      </c>
      <c r="D113" s="249" t="s">
        <v>698</v>
      </c>
      <c r="E113" s="249"/>
      <c r="F113" s="249" t="s">
        <v>714</v>
      </c>
      <c r="G113" s="249" t="s">
        <v>755</v>
      </c>
      <c r="H113" s="249" t="s">
        <v>716</v>
      </c>
      <c r="I113" s="249">
        <v>118</v>
      </c>
      <c r="J113" s="249" t="s">
        <v>1125</v>
      </c>
      <c r="K113" s="249" t="s">
        <v>849</v>
      </c>
      <c r="L113" s="250" t="s">
        <v>846</v>
      </c>
      <c r="M113" s="250" t="s">
        <v>850</v>
      </c>
      <c r="N113" s="251" t="s">
        <v>681</v>
      </c>
      <c r="O113" s="251" t="s">
        <v>681</v>
      </c>
      <c r="P113" s="250" t="s">
        <v>745</v>
      </c>
      <c r="Q113" s="252">
        <v>1</v>
      </c>
      <c r="R113" s="253"/>
      <c r="S113" s="254"/>
      <c r="T113" s="254"/>
      <c r="U113" s="254">
        <v>15000</v>
      </c>
      <c r="V113" s="249"/>
      <c r="W113" s="254"/>
      <c r="X113" s="249"/>
    </row>
    <row r="114" spans="1:24" ht="30" x14ac:dyDescent="0.2">
      <c r="A114" s="113" t="s">
        <v>964</v>
      </c>
      <c r="B114" s="157"/>
      <c r="C114" s="261" t="s">
        <v>1195</v>
      </c>
      <c r="D114" s="249" t="s">
        <v>698</v>
      </c>
      <c r="E114" s="249"/>
      <c r="F114" s="249" t="s">
        <v>714</v>
      </c>
      <c r="G114" s="249" t="s">
        <v>730</v>
      </c>
      <c r="H114" s="249" t="s">
        <v>716</v>
      </c>
      <c r="I114" s="249">
        <v>321</v>
      </c>
      <c r="J114" s="249" t="s">
        <v>1123</v>
      </c>
      <c r="K114" s="249" t="s">
        <v>851</v>
      </c>
      <c r="L114" s="250" t="s">
        <v>761</v>
      </c>
      <c r="M114" s="250" t="s">
        <v>762</v>
      </c>
      <c r="N114" s="251" t="s">
        <v>681</v>
      </c>
      <c r="O114" s="251" t="s">
        <v>681</v>
      </c>
      <c r="P114" s="250" t="s">
        <v>726</v>
      </c>
      <c r="Q114" s="252">
        <v>1</v>
      </c>
      <c r="R114" s="253"/>
      <c r="S114" s="254"/>
      <c r="T114" s="251"/>
      <c r="U114" s="254">
        <v>5165</v>
      </c>
      <c r="V114" s="249"/>
      <c r="W114" s="259">
        <v>500</v>
      </c>
      <c r="X114" s="249"/>
    </row>
    <row r="115" spans="1:24" ht="60" x14ac:dyDescent="0.2">
      <c r="A115" s="113" t="s">
        <v>965</v>
      </c>
      <c r="B115" s="157"/>
      <c r="C115" s="261" t="s">
        <v>1195</v>
      </c>
      <c r="D115" s="249" t="s">
        <v>698</v>
      </c>
      <c r="E115" s="249"/>
      <c r="F115" s="249" t="s">
        <v>714</v>
      </c>
      <c r="G115" s="249" t="s">
        <v>746</v>
      </c>
      <c r="H115" s="249" t="s">
        <v>716</v>
      </c>
      <c r="I115" s="249">
        <v>436</v>
      </c>
      <c r="J115" s="249" t="s">
        <v>1130</v>
      </c>
      <c r="K115" s="260" t="s">
        <v>852</v>
      </c>
      <c r="L115" s="250" t="s">
        <v>777</v>
      </c>
      <c r="M115" s="250" t="s">
        <v>751</v>
      </c>
      <c r="N115" s="251" t="s">
        <v>681</v>
      </c>
      <c r="O115" s="251" t="s">
        <v>681</v>
      </c>
      <c r="P115" s="250" t="s">
        <v>745</v>
      </c>
      <c r="Q115" s="252">
        <v>1</v>
      </c>
      <c r="R115" s="253"/>
      <c r="S115" s="254"/>
      <c r="T115" s="251"/>
      <c r="U115" s="254">
        <v>14500</v>
      </c>
      <c r="V115" s="249"/>
      <c r="W115" s="254">
        <v>1500</v>
      </c>
      <c r="X115" s="249"/>
    </row>
    <row r="116" spans="1:24" ht="30" x14ac:dyDescent="0.2">
      <c r="A116" s="113" t="s">
        <v>966</v>
      </c>
      <c r="B116" s="157"/>
      <c r="C116" s="261" t="s">
        <v>1195</v>
      </c>
      <c r="D116" s="249" t="s">
        <v>698</v>
      </c>
      <c r="E116" s="249"/>
      <c r="F116" s="249" t="s">
        <v>714</v>
      </c>
      <c r="G116" s="249" t="s">
        <v>730</v>
      </c>
      <c r="H116" s="249" t="s">
        <v>716</v>
      </c>
      <c r="I116" s="249">
        <v>324</v>
      </c>
      <c r="J116" s="249" t="s">
        <v>759</v>
      </c>
      <c r="K116" s="249" t="s">
        <v>853</v>
      </c>
      <c r="L116" s="250" t="s">
        <v>761</v>
      </c>
      <c r="M116" s="250" t="s">
        <v>762</v>
      </c>
      <c r="N116" s="251" t="s">
        <v>681</v>
      </c>
      <c r="O116" s="251" t="s">
        <v>681</v>
      </c>
      <c r="P116" s="250" t="s">
        <v>726</v>
      </c>
      <c r="Q116" s="252">
        <v>1</v>
      </c>
      <c r="R116" s="253"/>
      <c r="S116" s="254"/>
      <c r="T116" s="251"/>
      <c r="U116" s="254">
        <v>21875</v>
      </c>
      <c r="V116" s="249"/>
      <c r="W116" s="254">
        <v>1500</v>
      </c>
      <c r="X116" s="249"/>
    </row>
    <row r="117" spans="1:24" ht="60" x14ac:dyDescent="0.2">
      <c r="A117" s="113" t="s">
        <v>967</v>
      </c>
      <c r="B117" s="157"/>
      <c r="C117" s="261" t="s">
        <v>1195</v>
      </c>
      <c r="D117" s="249" t="s">
        <v>698</v>
      </c>
      <c r="E117" s="249"/>
      <c r="F117" s="249" t="s">
        <v>714</v>
      </c>
      <c r="G117" s="249" t="s">
        <v>746</v>
      </c>
      <c r="H117" s="249" t="s">
        <v>716</v>
      </c>
      <c r="I117" s="249">
        <v>130</v>
      </c>
      <c r="J117" s="249" t="s">
        <v>1131</v>
      </c>
      <c r="K117" s="249" t="s">
        <v>854</v>
      </c>
      <c r="L117" s="250" t="s">
        <v>777</v>
      </c>
      <c r="M117" s="250" t="s">
        <v>751</v>
      </c>
      <c r="N117" s="251" t="s">
        <v>681</v>
      </c>
      <c r="O117" s="251" t="s">
        <v>681</v>
      </c>
      <c r="P117" s="250" t="s">
        <v>722</v>
      </c>
      <c r="Q117" s="252">
        <v>1</v>
      </c>
      <c r="R117" s="253"/>
      <c r="S117" s="254"/>
      <c r="T117" s="251"/>
      <c r="U117" s="254">
        <v>49000</v>
      </c>
      <c r="V117" s="249"/>
      <c r="W117" s="254">
        <v>1500</v>
      </c>
      <c r="X117" s="249"/>
    </row>
    <row r="118" spans="1:24" ht="36" x14ac:dyDescent="0.2">
      <c r="A118" s="113" t="s">
        <v>968</v>
      </c>
      <c r="B118" s="157"/>
      <c r="C118" s="261" t="s">
        <v>1195</v>
      </c>
      <c r="D118" s="249" t="s">
        <v>698</v>
      </c>
      <c r="E118" s="249"/>
      <c r="F118" s="249" t="s">
        <v>714</v>
      </c>
      <c r="G118" s="249" t="s">
        <v>1128</v>
      </c>
      <c r="H118" s="249" t="s">
        <v>716</v>
      </c>
      <c r="I118" s="249">
        <v>118</v>
      </c>
      <c r="J118" s="249" t="s">
        <v>735</v>
      </c>
      <c r="K118" s="249" t="s">
        <v>855</v>
      </c>
      <c r="L118" s="250" t="s">
        <v>702</v>
      </c>
      <c r="M118" s="250">
        <v>15</v>
      </c>
      <c r="N118" s="251" t="s">
        <v>681</v>
      </c>
      <c r="O118" s="251" t="s">
        <v>681</v>
      </c>
      <c r="P118" s="250" t="s">
        <v>726</v>
      </c>
      <c r="Q118" s="252">
        <v>1</v>
      </c>
      <c r="R118" s="253"/>
      <c r="S118" s="251"/>
      <c r="T118" s="254"/>
      <c r="U118" s="254">
        <v>85000</v>
      </c>
      <c r="V118" s="249"/>
      <c r="W118" s="254"/>
      <c r="X118" s="249"/>
    </row>
    <row r="119" spans="1:24" ht="30" x14ac:dyDescent="0.2">
      <c r="A119" s="113" t="s">
        <v>969</v>
      </c>
      <c r="B119" s="157"/>
      <c r="C119" s="261" t="s">
        <v>1195</v>
      </c>
      <c r="D119" s="249" t="s">
        <v>698</v>
      </c>
      <c r="E119" s="249"/>
      <c r="F119" s="249" t="s">
        <v>714</v>
      </c>
      <c r="G119" s="249" t="s">
        <v>1128</v>
      </c>
      <c r="H119" s="249" t="s">
        <v>716</v>
      </c>
      <c r="I119" s="249">
        <v>118</v>
      </c>
      <c r="J119" s="249" t="s">
        <v>735</v>
      </c>
      <c r="K119" s="249" t="s">
        <v>856</v>
      </c>
      <c r="L119" s="250" t="s">
        <v>707</v>
      </c>
      <c r="M119" s="250" t="s">
        <v>751</v>
      </c>
      <c r="N119" s="251" t="s">
        <v>681</v>
      </c>
      <c r="O119" s="251" t="s">
        <v>681</v>
      </c>
      <c r="P119" s="250" t="s">
        <v>726</v>
      </c>
      <c r="Q119" s="252">
        <v>1</v>
      </c>
      <c r="R119" s="253"/>
      <c r="S119" s="251"/>
      <c r="T119" s="254"/>
      <c r="U119" s="254">
        <v>65000</v>
      </c>
      <c r="V119" s="249"/>
      <c r="W119" s="254"/>
      <c r="X119" s="249"/>
    </row>
    <row r="120" spans="1:24" ht="30" x14ac:dyDescent="0.2">
      <c r="A120" s="113" t="s">
        <v>970</v>
      </c>
      <c r="B120" s="157"/>
      <c r="C120" s="261" t="s">
        <v>1195</v>
      </c>
      <c r="D120" s="249" t="s">
        <v>698</v>
      </c>
      <c r="E120" s="249"/>
      <c r="F120" s="249" t="s">
        <v>714</v>
      </c>
      <c r="G120" s="249" t="s">
        <v>1128</v>
      </c>
      <c r="H120" s="249" t="s">
        <v>716</v>
      </c>
      <c r="I120" s="249">
        <v>145</v>
      </c>
      <c r="J120" s="249" t="s">
        <v>765</v>
      </c>
      <c r="K120" s="249" t="s">
        <v>857</v>
      </c>
      <c r="L120" s="250" t="s">
        <v>707</v>
      </c>
      <c r="M120" s="250" t="s">
        <v>751</v>
      </c>
      <c r="N120" s="251" t="s">
        <v>681</v>
      </c>
      <c r="O120" s="251" t="s">
        <v>681</v>
      </c>
      <c r="P120" s="250" t="s">
        <v>726</v>
      </c>
      <c r="Q120" s="252">
        <v>1</v>
      </c>
      <c r="R120" s="253"/>
      <c r="S120" s="251"/>
      <c r="T120" s="254"/>
      <c r="U120" s="254">
        <v>35000</v>
      </c>
      <c r="V120" s="249"/>
      <c r="W120" s="254">
        <v>2000</v>
      </c>
      <c r="X120" s="249"/>
    </row>
    <row r="121" spans="1:24" ht="27" customHeight="1" x14ac:dyDescent="0.2">
      <c r="A121" s="113" t="s">
        <v>971</v>
      </c>
      <c r="B121" s="157"/>
      <c r="C121" s="261" t="s">
        <v>1195</v>
      </c>
      <c r="D121" s="249" t="s">
        <v>698</v>
      </c>
      <c r="E121" s="249"/>
      <c r="F121" s="249" t="s">
        <v>714</v>
      </c>
      <c r="G121" s="249" t="s">
        <v>1112</v>
      </c>
      <c r="H121" s="249" t="s">
        <v>716</v>
      </c>
      <c r="I121" s="249">
        <v>535</v>
      </c>
      <c r="J121" s="249" t="s">
        <v>752</v>
      </c>
      <c r="K121" s="249" t="s">
        <v>1132</v>
      </c>
      <c r="L121" s="250" t="s">
        <v>707</v>
      </c>
      <c r="M121" s="250"/>
      <c r="N121" s="251" t="s">
        <v>681</v>
      </c>
      <c r="O121" s="251" t="s">
        <v>681</v>
      </c>
      <c r="P121" s="250" t="s">
        <v>726</v>
      </c>
      <c r="Q121" s="252">
        <v>1</v>
      </c>
      <c r="R121" s="253"/>
      <c r="S121" s="254"/>
      <c r="T121" s="254"/>
      <c r="U121" s="254">
        <v>55000</v>
      </c>
      <c r="V121" s="249"/>
      <c r="W121" s="254"/>
      <c r="X121" s="249"/>
    </row>
    <row r="122" spans="1:24" ht="30" x14ac:dyDescent="0.2">
      <c r="A122" s="113" t="s">
        <v>972</v>
      </c>
      <c r="B122" s="157"/>
      <c r="C122" s="261" t="s">
        <v>1195</v>
      </c>
      <c r="D122" s="249" t="s">
        <v>698</v>
      </c>
      <c r="E122" s="249"/>
      <c r="F122" s="249" t="s">
        <v>714</v>
      </c>
      <c r="G122" s="249" t="s">
        <v>1112</v>
      </c>
      <c r="H122" s="249" t="s">
        <v>716</v>
      </c>
      <c r="I122" s="249">
        <v>130</v>
      </c>
      <c r="J122" s="249" t="s">
        <v>781</v>
      </c>
      <c r="K122" s="249" t="s">
        <v>858</v>
      </c>
      <c r="L122" s="250" t="s">
        <v>707</v>
      </c>
      <c r="M122" s="250"/>
      <c r="N122" s="251" t="s">
        <v>681</v>
      </c>
      <c r="O122" s="251" t="s">
        <v>681</v>
      </c>
      <c r="P122" s="250" t="s">
        <v>726</v>
      </c>
      <c r="Q122" s="252">
        <v>1</v>
      </c>
      <c r="R122" s="253"/>
      <c r="S122" s="254"/>
      <c r="T122" s="254"/>
      <c r="U122" s="254">
        <v>21000</v>
      </c>
      <c r="V122" s="249"/>
      <c r="W122" s="254"/>
      <c r="X122" s="249"/>
    </row>
    <row r="123" spans="1:24" ht="83" customHeight="1" x14ac:dyDescent="0.2">
      <c r="A123" s="113" t="s">
        <v>973</v>
      </c>
      <c r="B123" s="157"/>
      <c r="C123" s="261" t="s">
        <v>1195</v>
      </c>
      <c r="D123" s="249" t="s">
        <v>698</v>
      </c>
      <c r="E123" s="249"/>
      <c r="F123" s="249" t="s">
        <v>714</v>
      </c>
      <c r="G123" s="249" t="s">
        <v>749</v>
      </c>
      <c r="H123" s="249" t="s">
        <v>716</v>
      </c>
      <c r="I123" s="249">
        <v>511</v>
      </c>
      <c r="J123" s="249" t="s">
        <v>1133</v>
      </c>
      <c r="K123" s="249" t="s">
        <v>859</v>
      </c>
      <c r="L123" s="250" t="s">
        <v>707</v>
      </c>
      <c r="M123" s="250" t="s">
        <v>751</v>
      </c>
      <c r="N123" s="251" t="s">
        <v>681</v>
      </c>
      <c r="O123" s="251" t="s">
        <v>681</v>
      </c>
      <c r="P123" s="250" t="s">
        <v>745</v>
      </c>
      <c r="Q123" s="252">
        <v>1</v>
      </c>
      <c r="R123" s="253"/>
      <c r="S123" s="254"/>
      <c r="T123" s="251"/>
      <c r="U123" s="254">
        <v>125000</v>
      </c>
      <c r="V123" s="249"/>
      <c r="W123" s="254"/>
      <c r="X123" s="249"/>
    </row>
    <row r="124" spans="1:24" ht="48" x14ac:dyDescent="0.2">
      <c r="A124" s="113" t="s">
        <v>974</v>
      </c>
      <c r="B124" s="157"/>
      <c r="C124" s="261" t="s">
        <v>1195</v>
      </c>
      <c r="D124" s="249" t="s">
        <v>698</v>
      </c>
      <c r="E124" s="249"/>
      <c r="F124" s="249" t="s">
        <v>714</v>
      </c>
      <c r="G124" s="249" t="s">
        <v>755</v>
      </c>
      <c r="H124" s="249" t="s">
        <v>716</v>
      </c>
      <c r="I124" s="249">
        <v>118</v>
      </c>
      <c r="J124" s="249" t="s">
        <v>1125</v>
      </c>
      <c r="K124" s="249" t="s">
        <v>860</v>
      </c>
      <c r="L124" s="250" t="s">
        <v>702</v>
      </c>
      <c r="M124" s="250" t="s">
        <v>861</v>
      </c>
      <c r="N124" s="251" t="s">
        <v>681</v>
      </c>
      <c r="O124" s="251" t="s">
        <v>681</v>
      </c>
      <c r="P124" s="250" t="s">
        <v>726</v>
      </c>
      <c r="Q124" s="252">
        <v>1</v>
      </c>
      <c r="R124" s="253"/>
      <c r="S124" s="254"/>
      <c r="T124" s="254"/>
      <c r="U124" s="254">
        <v>35000</v>
      </c>
      <c r="V124" s="249"/>
      <c r="W124" s="254"/>
      <c r="X124" s="249"/>
    </row>
    <row r="125" spans="1:24" ht="48" x14ac:dyDescent="0.2">
      <c r="A125" s="113" t="s">
        <v>975</v>
      </c>
      <c r="B125" s="157"/>
      <c r="C125" s="261" t="s">
        <v>1195</v>
      </c>
      <c r="D125" s="249" t="s">
        <v>698</v>
      </c>
      <c r="E125" s="249"/>
      <c r="F125" s="249" t="s">
        <v>714</v>
      </c>
      <c r="G125" s="249" t="s">
        <v>755</v>
      </c>
      <c r="H125" s="249" t="s">
        <v>716</v>
      </c>
      <c r="I125" s="249">
        <v>118</v>
      </c>
      <c r="J125" s="249" t="s">
        <v>1125</v>
      </c>
      <c r="K125" s="249" t="s">
        <v>862</v>
      </c>
      <c r="L125" s="250" t="s">
        <v>702</v>
      </c>
      <c r="M125" s="250" t="s">
        <v>847</v>
      </c>
      <c r="N125" s="251" t="s">
        <v>681</v>
      </c>
      <c r="O125" s="251" t="s">
        <v>681</v>
      </c>
      <c r="P125" s="250" t="s">
        <v>726</v>
      </c>
      <c r="Q125" s="252">
        <v>1</v>
      </c>
      <c r="R125" s="253"/>
      <c r="S125" s="254"/>
      <c r="T125" s="254"/>
      <c r="U125" s="254">
        <v>1000</v>
      </c>
      <c r="V125" s="249"/>
      <c r="W125" s="254"/>
      <c r="X125" s="249"/>
    </row>
    <row r="126" spans="1:24" ht="30" x14ac:dyDescent="0.2">
      <c r="A126" s="113" t="s">
        <v>976</v>
      </c>
      <c r="B126" s="157"/>
      <c r="C126" s="261" t="s">
        <v>1195</v>
      </c>
      <c r="D126" s="249" t="s">
        <v>698</v>
      </c>
      <c r="E126" s="249"/>
      <c r="F126" s="249" t="s">
        <v>714</v>
      </c>
      <c r="G126" s="249" t="s">
        <v>755</v>
      </c>
      <c r="H126" s="249" t="s">
        <v>774</v>
      </c>
      <c r="I126" s="249">
        <v>107</v>
      </c>
      <c r="J126" s="249" t="s">
        <v>814</v>
      </c>
      <c r="K126" s="249" t="s">
        <v>863</v>
      </c>
      <c r="L126" s="250" t="s">
        <v>702</v>
      </c>
      <c r="M126" s="250" t="s">
        <v>864</v>
      </c>
      <c r="N126" s="251" t="s">
        <v>681</v>
      </c>
      <c r="O126" s="251" t="s">
        <v>681</v>
      </c>
      <c r="P126" s="250" t="s">
        <v>726</v>
      </c>
      <c r="Q126" s="252">
        <v>1</v>
      </c>
      <c r="R126" s="253"/>
      <c r="S126" s="254"/>
      <c r="T126" s="254"/>
      <c r="U126" s="254">
        <v>18000</v>
      </c>
      <c r="V126" s="249"/>
      <c r="W126" s="254">
        <v>1500</v>
      </c>
      <c r="X126" s="249"/>
    </row>
    <row r="127" spans="1:24" ht="59" customHeight="1" x14ac:dyDescent="0.2">
      <c r="A127" s="113" t="s">
        <v>977</v>
      </c>
      <c r="B127" s="157"/>
      <c r="C127" s="261" t="s">
        <v>1195</v>
      </c>
      <c r="D127" s="249" t="s">
        <v>698</v>
      </c>
      <c r="E127" s="249"/>
      <c r="F127" s="249" t="s">
        <v>714</v>
      </c>
      <c r="G127" s="249" t="s">
        <v>749</v>
      </c>
      <c r="H127" s="249" t="s">
        <v>716</v>
      </c>
      <c r="I127" s="249">
        <v>518</v>
      </c>
      <c r="J127" s="249" t="s">
        <v>865</v>
      </c>
      <c r="K127" s="249" t="s">
        <v>866</v>
      </c>
      <c r="L127" s="250" t="s">
        <v>707</v>
      </c>
      <c r="M127" s="250" t="s">
        <v>751</v>
      </c>
      <c r="N127" s="251" t="s">
        <v>681</v>
      </c>
      <c r="O127" s="250" t="s">
        <v>683</v>
      </c>
      <c r="P127" s="250" t="s">
        <v>745</v>
      </c>
      <c r="Q127" s="252">
        <v>1</v>
      </c>
      <c r="R127" s="253"/>
      <c r="S127" s="254"/>
      <c r="T127" s="251"/>
      <c r="U127" s="254">
        <v>7500</v>
      </c>
      <c r="V127" s="249"/>
      <c r="W127" s="254"/>
      <c r="X127" s="249"/>
    </row>
    <row r="128" spans="1:24" ht="58" customHeight="1" x14ac:dyDescent="0.2">
      <c r="A128" s="113" t="s">
        <v>978</v>
      </c>
      <c r="B128" s="157"/>
      <c r="C128" s="261" t="s">
        <v>1195</v>
      </c>
      <c r="D128" s="249" t="s">
        <v>698</v>
      </c>
      <c r="E128" s="249"/>
      <c r="F128" s="249" t="s">
        <v>714</v>
      </c>
      <c r="G128" s="249" t="s">
        <v>749</v>
      </c>
      <c r="H128" s="249" t="s">
        <v>716</v>
      </c>
      <c r="I128" s="249">
        <v>514</v>
      </c>
      <c r="J128" s="249" t="s">
        <v>865</v>
      </c>
      <c r="K128" s="249" t="s">
        <v>867</v>
      </c>
      <c r="L128" s="250" t="s">
        <v>707</v>
      </c>
      <c r="M128" s="250" t="s">
        <v>751</v>
      </c>
      <c r="N128" s="251" t="s">
        <v>681</v>
      </c>
      <c r="O128" s="251" t="s">
        <v>681</v>
      </c>
      <c r="P128" s="250" t="s">
        <v>745</v>
      </c>
      <c r="Q128" s="252">
        <v>1</v>
      </c>
      <c r="R128" s="253"/>
      <c r="S128" s="254"/>
      <c r="T128" s="251"/>
      <c r="U128" s="254">
        <v>15000</v>
      </c>
      <c r="V128" s="249"/>
      <c r="W128" s="254"/>
      <c r="X128" s="249"/>
    </row>
    <row r="129" spans="1:24" ht="30" x14ac:dyDescent="0.2">
      <c r="A129" s="113" t="s">
        <v>979</v>
      </c>
      <c r="B129" s="157"/>
      <c r="C129" s="261" t="s">
        <v>1195</v>
      </c>
      <c r="D129" s="249" t="s">
        <v>698</v>
      </c>
      <c r="E129" s="249"/>
      <c r="F129" s="249" t="s">
        <v>714</v>
      </c>
      <c r="G129" s="249" t="s">
        <v>1128</v>
      </c>
      <c r="H129" s="249" t="s">
        <v>716</v>
      </c>
      <c r="I129" s="249">
        <v>118</v>
      </c>
      <c r="J129" s="249" t="s">
        <v>728</v>
      </c>
      <c r="K129" s="249" t="s">
        <v>868</v>
      </c>
      <c r="L129" s="250" t="s">
        <v>707</v>
      </c>
      <c r="M129" s="250" t="s">
        <v>751</v>
      </c>
      <c r="N129" s="251" t="s">
        <v>681</v>
      </c>
      <c r="O129" s="251" t="s">
        <v>681</v>
      </c>
      <c r="P129" s="250" t="s">
        <v>726</v>
      </c>
      <c r="Q129" s="252">
        <v>1</v>
      </c>
      <c r="R129" s="253"/>
      <c r="S129" s="251"/>
      <c r="T129" s="254"/>
      <c r="U129" s="254">
        <v>30000</v>
      </c>
      <c r="V129" s="249"/>
      <c r="W129" s="254"/>
      <c r="X129" s="249"/>
    </row>
    <row r="130" spans="1:24" ht="30" x14ac:dyDescent="0.2">
      <c r="A130" s="113" t="s">
        <v>980</v>
      </c>
      <c r="B130" s="157"/>
      <c r="C130" s="261" t="s">
        <v>1195</v>
      </c>
      <c r="D130" s="249" t="s">
        <v>698</v>
      </c>
      <c r="E130" s="249"/>
      <c r="F130" s="249" t="s">
        <v>714</v>
      </c>
      <c r="G130" s="249" t="s">
        <v>1112</v>
      </c>
      <c r="H130" s="249" t="s">
        <v>716</v>
      </c>
      <c r="I130" s="249">
        <v>544</v>
      </c>
      <c r="J130" s="249" t="s">
        <v>752</v>
      </c>
      <c r="K130" s="249" t="s">
        <v>869</v>
      </c>
      <c r="L130" s="250" t="s">
        <v>702</v>
      </c>
      <c r="M130" s="250" t="s">
        <v>870</v>
      </c>
      <c r="N130" s="251" t="s">
        <v>681</v>
      </c>
      <c r="O130" s="251" t="s">
        <v>681</v>
      </c>
      <c r="P130" s="250" t="s">
        <v>745</v>
      </c>
      <c r="Q130" s="252">
        <v>1</v>
      </c>
      <c r="R130" s="253"/>
      <c r="S130" s="254"/>
      <c r="T130" s="254"/>
      <c r="U130" s="254">
        <v>50000</v>
      </c>
      <c r="V130" s="249"/>
      <c r="W130" s="254"/>
      <c r="X130" s="249"/>
    </row>
    <row r="131" spans="1:24" ht="30" x14ac:dyDescent="0.2">
      <c r="A131" s="113" t="s">
        <v>981</v>
      </c>
      <c r="B131" s="157"/>
      <c r="C131" s="261" t="s">
        <v>1195</v>
      </c>
      <c r="D131" s="249" t="s">
        <v>698</v>
      </c>
      <c r="E131" s="249"/>
      <c r="F131" s="249" t="s">
        <v>714</v>
      </c>
      <c r="G131" s="249" t="s">
        <v>1112</v>
      </c>
      <c r="H131" s="249" t="s">
        <v>716</v>
      </c>
      <c r="I131" s="249">
        <v>544</v>
      </c>
      <c r="J131" s="249" t="s">
        <v>752</v>
      </c>
      <c r="K131" s="249" t="s">
        <v>871</v>
      </c>
      <c r="L131" s="250" t="s">
        <v>702</v>
      </c>
      <c r="M131" s="250" t="s">
        <v>872</v>
      </c>
      <c r="N131" s="251" t="s">
        <v>681</v>
      </c>
      <c r="O131" s="251" t="s">
        <v>681</v>
      </c>
      <c r="P131" s="250" t="s">
        <v>745</v>
      </c>
      <c r="Q131" s="252">
        <v>1</v>
      </c>
      <c r="R131" s="253"/>
      <c r="S131" s="254"/>
      <c r="T131" s="254"/>
      <c r="U131" s="254">
        <v>5000</v>
      </c>
      <c r="V131" s="249"/>
      <c r="W131" s="254"/>
      <c r="X131" s="249"/>
    </row>
    <row r="132" spans="1:24" ht="48" x14ac:dyDescent="0.2">
      <c r="A132" s="113" t="s">
        <v>982</v>
      </c>
      <c r="B132" s="157"/>
      <c r="C132" s="261" t="s">
        <v>1195</v>
      </c>
      <c r="D132" s="249" t="s">
        <v>698</v>
      </c>
      <c r="E132" s="249"/>
      <c r="F132" s="249" t="s">
        <v>714</v>
      </c>
      <c r="G132" s="249" t="s">
        <v>755</v>
      </c>
      <c r="H132" s="249" t="s">
        <v>716</v>
      </c>
      <c r="I132" s="249">
        <v>118</v>
      </c>
      <c r="J132" s="249" t="s">
        <v>1125</v>
      </c>
      <c r="K132" s="249" t="s">
        <v>873</v>
      </c>
      <c r="L132" s="250" t="s">
        <v>707</v>
      </c>
      <c r="M132" s="250" t="s">
        <v>762</v>
      </c>
      <c r="N132" s="251" t="s">
        <v>681</v>
      </c>
      <c r="O132" s="251" t="s">
        <v>681</v>
      </c>
      <c r="P132" s="250" t="s">
        <v>726</v>
      </c>
      <c r="Q132" s="252">
        <v>1</v>
      </c>
      <c r="R132" s="253"/>
      <c r="S132" s="254"/>
      <c r="T132" s="254"/>
      <c r="U132" s="254">
        <v>5500</v>
      </c>
      <c r="V132" s="249"/>
      <c r="W132" s="254"/>
      <c r="X132" s="249"/>
    </row>
    <row r="133" spans="1:24" ht="48" x14ac:dyDescent="0.2">
      <c r="A133" s="113" t="s">
        <v>983</v>
      </c>
      <c r="B133" s="157"/>
      <c r="C133" s="261" t="s">
        <v>1195</v>
      </c>
      <c r="D133" s="249" t="s">
        <v>698</v>
      </c>
      <c r="E133" s="249"/>
      <c r="F133" s="249" t="s">
        <v>714</v>
      </c>
      <c r="G133" s="249" t="s">
        <v>755</v>
      </c>
      <c r="H133" s="249" t="s">
        <v>716</v>
      </c>
      <c r="I133" s="249">
        <v>118</v>
      </c>
      <c r="J133" s="249" t="s">
        <v>1125</v>
      </c>
      <c r="K133" s="249" t="s">
        <v>874</v>
      </c>
      <c r="L133" s="250" t="s">
        <v>707</v>
      </c>
      <c r="M133" s="250" t="s">
        <v>762</v>
      </c>
      <c r="N133" s="251" t="s">
        <v>681</v>
      </c>
      <c r="O133" s="251" t="s">
        <v>681</v>
      </c>
      <c r="P133" s="250" t="s">
        <v>726</v>
      </c>
      <c r="Q133" s="252">
        <v>1</v>
      </c>
      <c r="R133" s="253"/>
      <c r="S133" s="254"/>
      <c r="T133" s="254"/>
      <c r="U133" s="254">
        <v>3000</v>
      </c>
      <c r="V133" s="249"/>
      <c r="W133" s="254"/>
      <c r="X133" s="249"/>
    </row>
    <row r="134" spans="1:24" ht="48" x14ac:dyDescent="0.2">
      <c r="A134" s="113" t="s">
        <v>984</v>
      </c>
      <c r="B134" s="157"/>
      <c r="C134" s="261" t="s">
        <v>1195</v>
      </c>
      <c r="D134" s="249" t="s">
        <v>698</v>
      </c>
      <c r="E134" s="249"/>
      <c r="F134" s="249" t="s">
        <v>714</v>
      </c>
      <c r="G134" s="249" t="s">
        <v>755</v>
      </c>
      <c r="H134" s="249" t="s">
        <v>716</v>
      </c>
      <c r="I134" s="249">
        <v>118</v>
      </c>
      <c r="J134" s="249" t="s">
        <v>1125</v>
      </c>
      <c r="K134" s="249" t="s">
        <v>875</v>
      </c>
      <c r="L134" s="250" t="s">
        <v>761</v>
      </c>
      <c r="M134" s="250" t="s">
        <v>876</v>
      </c>
      <c r="N134" s="251" t="s">
        <v>681</v>
      </c>
      <c r="O134" s="251" t="s">
        <v>681</v>
      </c>
      <c r="P134" s="250" t="s">
        <v>726</v>
      </c>
      <c r="Q134" s="252">
        <v>1</v>
      </c>
      <c r="R134" s="253"/>
      <c r="S134" s="254"/>
      <c r="T134" s="254"/>
      <c r="U134" s="254">
        <v>7100</v>
      </c>
      <c r="V134" s="249"/>
      <c r="W134" s="254">
        <v>1500</v>
      </c>
      <c r="X134" s="249"/>
    </row>
    <row r="135" spans="1:24" ht="48" x14ac:dyDescent="0.2">
      <c r="A135" s="113" t="s">
        <v>985</v>
      </c>
      <c r="B135" s="157"/>
      <c r="C135" s="261" t="s">
        <v>1195</v>
      </c>
      <c r="D135" s="249" t="s">
        <v>698</v>
      </c>
      <c r="E135" s="249"/>
      <c r="F135" s="249" t="s">
        <v>714</v>
      </c>
      <c r="G135" s="249" t="s">
        <v>755</v>
      </c>
      <c r="H135" s="249" t="s">
        <v>716</v>
      </c>
      <c r="I135" s="249">
        <v>118</v>
      </c>
      <c r="J135" s="249" t="s">
        <v>1125</v>
      </c>
      <c r="K135" s="249" t="s">
        <v>877</v>
      </c>
      <c r="L135" s="250" t="s">
        <v>761</v>
      </c>
      <c r="M135" s="250" t="s">
        <v>876</v>
      </c>
      <c r="N135" s="251" t="s">
        <v>681</v>
      </c>
      <c r="O135" s="251" t="s">
        <v>681</v>
      </c>
      <c r="P135" s="250" t="s">
        <v>745</v>
      </c>
      <c r="Q135" s="252">
        <v>1</v>
      </c>
      <c r="R135" s="253"/>
      <c r="S135" s="254"/>
      <c r="T135" s="254"/>
      <c r="U135" s="254">
        <v>8300</v>
      </c>
      <c r="V135" s="249"/>
      <c r="W135" s="254">
        <v>1500</v>
      </c>
      <c r="X135" s="249"/>
    </row>
    <row r="136" spans="1:24" ht="59" customHeight="1" x14ac:dyDescent="0.2">
      <c r="A136" s="113" t="s">
        <v>986</v>
      </c>
      <c r="B136" s="157"/>
      <c r="C136" s="261" t="s">
        <v>1195</v>
      </c>
      <c r="D136" s="249" t="s">
        <v>698</v>
      </c>
      <c r="E136" s="249"/>
      <c r="F136" s="249" t="s">
        <v>714</v>
      </c>
      <c r="G136" s="249" t="s">
        <v>749</v>
      </c>
      <c r="H136" s="249" t="s">
        <v>716</v>
      </c>
      <c r="I136" s="249">
        <v>514</v>
      </c>
      <c r="J136" s="249" t="s">
        <v>865</v>
      </c>
      <c r="K136" s="249" t="s">
        <v>878</v>
      </c>
      <c r="L136" s="250" t="s">
        <v>707</v>
      </c>
      <c r="M136" s="250" t="s">
        <v>751</v>
      </c>
      <c r="N136" s="251" t="s">
        <v>681</v>
      </c>
      <c r="O136" s="251" t="s">
        <v>681</v>
      </c>
      <c r="P136" s="250" t="s">
        <v>726</v>
      </c>
      <c r="Q136" s="252">
        <v>1</v>
      </c>
      <c r="R136" s="253"/>
      <c r="S136" s="254"/>
      <c r="T136" s="254"/>
      <c r="U136" s="254">
        <v>27500</v>
      </c>
      <c r="V136" s="249"/>
      <c r="W136" s="254">
        <v>1500</v>
      </c>
      <c r="X136" s="249"/>
    </row>
    <row r="137" spans="1:24" ht="30" x14ac:dyDescent="0.2">
      <c r="A137" s="113" t="s">
        <v>987</v>
      </c>
      <c r="B137" s="157"/>
      <c r="C137" s="261" t="s">
        <v>1195</v>
      </c>
      <c r="D137" s="249" t="s">
        <v>698</v>
      </c>
      <c r="E137" s="249"/>
      <c r="F137" s="249" t="s">
        <v>714</v>
      </c>
      <c r="G137" s="249" t="s">
        <v>1128</v>
      </c>
      <c r="H137" s="249" t="s">
        <v>716</v>
      </c>
      <c r="I137" s="249">
        <v>118</v>
      </c>
      <c r="J137" s="249" t="s">
        <v>728</v>
      </c>
      <c r="K137" s="249" t="s">
        <v>879</v>
      </c>
      <c r="L137" s="250" t="s">
        <v>707</v>
      </c>
      <c r="M137" s="250" t="s">
        <v>751</v>
      </c>
      <c r="N137" s="251" t="s">
        <v>681</v>
      </c>
      <c r="O137" s="251" t="s">
        <v>681</v>
      </c>
      <c r="P137" s="250" t="s">
        <v>726</v>
      </c>
      <c r="Q137" s="252">
        <v>1</v>
      </c>
      <c r="R137" s="253"/>
      <c r="S137" s="251"/>
      <c r="T137" s="254"/>
      <c r="U137" s="254">
        <v>65000</v>
      </c>
      <c r="V137" s="249"/>
      <c r="W137" s="254">
        <v>1500</v>
      </c>
      <c r="X137" s="249"/>
    </row>
    <row r="138" spans="1:24" ht="30" x14ac:dyDescent="0.2">
      <c r="A138" s="113" t="s">
        <v>988</v>
      </c>
      <c r="B138" s="157"/>
      <c r="C138" s="261" t="s">
        <v>1195</v>
      </c>
      <c r="D138" s="249" t="s">
        <v>698</v>
      </c>
      <c r="E138" s="249"/>
      <c r="F138" s="249" t="s">
        <v>714</v>
      </c>
      <c r="G138" s="249" t="s">
        <v>1128</v>
      </c>
      <c r="H138" s="249" t="s">
        <v>716</v>
      </c>
      <c r="I138" s="249">
        <v>118</v>
      </c>
      <c r="J138" s="249" t="s">
        <v>728</v>
      </c>
      <c r="K138" s="249" t="s">
        <v>880</v>
      </c>
      <c r="L138" s="250" t="s">
        <v>707</v>
      </c>
      <c r="M138" s="250" t="s">
        <v>751</v>
      </c>
      <c r="N138" s="251" t="s">
        <v>681</v>
      </c>
      <c r="O138" s="251" t="s">
        <v>681</v>
      </c>
      <c r="P138" s="250" t="s">
        <v>726</v>
      </c>
      <c r="Q138" s="252">
        <v>1</v>
      </c>
      <c r="R138" s="253"/>
      <c r="S138" s="251"/>
      <c r="T138" s="254"/>
      <c r="U138" s="254">
        <v>125000</v>
      </c>
      <c r="V138" s="249"/>
      <c r="W138" s="254">
        <v>1500</v>
      </c>
      <c r="X138" s="249"/>
    </row>
    <row r="139" spans="1:24" ht="30" x14ac:dyDescent="0.2">
      <c r="A139" s="113" t="s">
        <v>989</v>
      </c>
      <c r="B139" s="157"/>
      <c r="C139" s="261" t="s">
        <v>1195</v>
      </c>
      <c r="D139" s="249" t="s">
        <v>698</v>
      </c>
      <c r="E139" s="249"/>
      <c r="F139" s="249" t="s">
        <v>714</v>
      </c>
      <c r="G139" s="249" t="s">
        <v>1128</v>
      </c>
      <c r="H139" s="249" t="s">
        <v>716</v>
      </c>
      <c r="I139" s="249">
        <v>118</v>
      </c>
      <c r="J139" s="249" t="s">
        <v>728</v>
      </c>
      <c r="K139" s="249" t="s">
        <v>881</v>
      </c>
      <c r="L139" s="250" t="s">
        <v>707</v>
      </c>
      <c r="M139" s="250" t="s">
        <v>751</v>
      </c>
      <c r="N139" s="251" t="s">
        <v>681</v>
      </c>
      <c r="O139" s="251" t="s">
        <v>681</v>
      </c>
      <c r="P139" s="250" t="s">
        <v>726</v>
      </c>
      <c r="Q139" s="252">
        <v>1</v>
      </c>
      <c r="R139" s="253"/>
      <c r="S139" s="251"/>
      <c r="T139" s="254"/>
      <c r="U139" s="254">
        <v>135000</v>
      </c>
      <c r="V139" s="249"/>
      <c r="W139" s="254"/>
      <c r="X139" s="249"/>
    </row>
    <row r="140" spans="1:24" ht="30" x14ac:dyDescent="0.2">
      <c r="A140" s="113" t="s">
        <v>990</v>
      </c>
      <c r="B140" s="157"/>
      <c r="C140" s="261" t="s">
        <v>1195</v>
      </c>
      <c r="D140" s="249" t="s">
        <v>698</v>
      </c>
      <c r="E140" s="249"/>
      <c r="F140" s="249" t="s">
        <v>714</v>
      </c>
      <c r="G140" s="249" t="s">
        <v>1128</v>
      </c>
      <c r="H140" s="249" t="s">
        <v>716</v>
      </c>
      <c r="I140" s="249">
        <v>118</v>
      </c>
      <c r="J140" s="249" t="s">
        <v>735</v>
      </c>
      <c r="K140" s="249" t="s">
        <v>882</v>
      </c>
      <c r="L140" s="250" t="s">
        <v>707</v>
      </c>
      <c r="M140" s="250" t="s">
        <v>751</v>
      </c>
      <c r="N140" s="251" t="s">
        <v>681</v>
      </c>
      <c r="O140" s="251" t="s">
        <v>681</v>
      </c>
      <c r="P140" s="250" t="s">
        <v>726</v>
      </c>
      <c r="Q140" s="252">
        <v>1</v>
      </c>
      <c r="R140" s="253"/>
      <c r="S140" s="251"/>
      <c r="T140" s="254"/>
      <c r="U140" s="254">
        <v>500000</v>
      </c>
      <c r="V140" s="249"/>
      <c r="W140" s="254"/>
      <c r="X140" s="249"/>
    </row>
    <row r="141" spans="1:24" ht="30" x14ac:dyDescent="0.2">
      <c r="A141" s="113" t="s">
        <v>991</v>
      </c>
      <c r="B141" s="157"/>
      <c r="C141" s="261" t="s">
        <v>1195</v>
      </c>
      <c r="D141" s="249" t="s">
        <v>698</v>
      </c>
      <c r="E141" s="249"/>
      <c r="F141" s="249" t="s">
        <v>714</v>
      </c>
      <c r="G141" s="249" t="s">
        <v>1128</v>
      </c>
      <c r="H141" s="249" t="s">
        <v>716</v>
      </c>
      <c r="I141" s="249">
        <v>145</v>
      </c>
      <c r="J141" s="249" t="s">
        <v>765</v>
      </c>
      <c r="K141" s="249" t="s">
        <v>883</v>
      </c>
      <c r="L141" s="250" t="s">
        <v>707</v>
      </c>
      <c r="M141" s="250" t="s">
        <v>751</v>
      </c>
      <c r="N141" s="251" t="s">
        <v>681</v>
      </c>
      <c r="O141" s="251" t="s">
        <v>681</v>
      </c>
      <c r="P141" s="250" t="s">
        <v>726</v>
      </c>
      <c r="Q141" s="252">
        <v>1</v>
      </c>
      <c r="R141" s="253"/>
      <c r="S141" s="251"/>
      <c r="T141" s="254"/>
      <c r="U141" s="254">
        <v>580000</v>
      </c>
      <c r="V141" s="249"/>
      <c r="W141" s="254"/>
      <c r="X141" s="249"/>
    </row>
    <row r="142" spans="1:24" ht="25" thickBot="1" x14ac:dyDescent="0.25">
      <c r="A142" s="141" t="s">
        <v>669</v>
      </c>
      <c r="B142" s="141"/>
      <c r="C142" s="141"/>
      <c r="D142" s="141"/>
      <c r="E142" s="142"/>
      <c r="F142" s="142"/>
      <c r="G142" s="142"/>
      <c r="H142" s="142"/>
      <c r="I142" s="142"/>
      <c r="J142" s="142"/>
      <c r="K142" s="142"/>
      <c r="L142" s="143"/>
      <c r="M142" s="143"/>
      <c r="N142" s="143"/>
      <c r="O142" s="143"/>
      <c r="P142" s="143"/>
      <c r="Q142" s="144"/>
      <c r="R142" s="145"/>
      <c r="S142" s="146">
        <f>SUM(S9:S141)</f>
        <v>3040683.95</v>
      </c>
      <c r="T142" s="146">
        <f>SUM(T9:T141)</f>
        <v>2922230.29</v>
      </c>
      <c r="U142" s="146">
        <f>SUM(U9:U141)</f>
        <v>2441190</v>
      </c>
      <c r="V142" s="104"/>
      <c r="W142" s="146">
        <f>SUM(W9:W141)</f>
        <v>54589</v>
      </c>
      <c r="X142" s="104"/>
    </row>
    <row r="143" spans="1:24" ht="18" customHeight="1" thickTop="1" x14ac:dyDescent="0.2"/>
    <row r="144" spans="1:24" s="79" customFormat="1" x14ac:dyDescent="0.2">
      <c r="L144" s="89"/>
      <c r="M144" s="89"/>
      <c r="N144" s="89"/>
      <c r="O144" s="89"/>
      <c r="P144" s="89"/>
      <c r="Q144" s="90"/>
      <c r="R144" s="93"/>
      <c r="S144" s="80"/>
      <c r="T144" s="80"/>
      <c r="U144" s="80"/>
    </row>
  </sheetData>
  <sortState ref="A9:X71">
    <sortCondition ref="B9:B71"/>
  </sortState>
  <mergeCells count="6">
    <mergeCell ref="A7:X7"/>
    <mergeCell ref="A2:X2"/>
    <mergeCell ref="A3:X3"/>
    <mergeCell ref="A4:X4"/>
    <mergeCell ref="A5:K5"/>
    <mergeCell ref="A6:X6"/>
  </mergeCells>
  <dataValidations count="3">
    <dataValidation type="list" allowBlank="1" showInputMessage="1" showErrorMessage="1" sqref="L9:L11 L13:L29 L32:L35 L45" xr:uid="{00000000-0002-0000-0100-000000000000}">
      <formula1>"Replace, Unmet Need"</formula1>
    </dataValidation>
    <dataValidation type="list" allowBlank="1" showInputMessage="1" showErrorMessage="1" sqref="N9:O11 N13:O29 N32:O35 N45:O45" xr:uid="{00000000-0002-0000-0100-000001000000}">
      <formula1>"Low, Medium, High"</formula1>
    </dataValidation>
    <dataValidation type="list" allowBlank="1" showInputMessage="1" showErrorMessage="1" sqref="V9:V11 V13:V55" xr:uid="{00000000-0002-0000-0100-000002000000}">
      <formula1>"Academic Excellence, Community Engagement, Enrollment, Increased Revenue, Safety"</formula1>
    </dataValidation>
  </dataValidations>
  <hyperlinks>
    <hyperlink ref="A6:X6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100-000000000000}"/>
    <hyperlink ref="A5:K5" r:id="rId2" display="&gt; Computers and mobile devices please submit this form:  Service Offering: Classroom/Lab Request for Funding – Hardware and you may contact Amy Kullgren in IT.   " xr:uid="{00000000-0004-0000-0100-000001000000}"/>
    <hyperlink ref="N6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100-000002000000}"/>
    <hyperlink ref="E6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100-000003000000}"/>
    <hyperlink ref="E5" r:id="rId5" display="&gt; Computers and mobile devices please submit this form:  Service Offering: Classroom/Lab Request for Funding – Hardware and you may contact Amy Kullgren in IT.   " xr:uid="{00000000-0004-0000-0100-000004000000}"/>
  </hyperlinks>
  <pageMargins left="0" right="0" top="0.25" bottom="0.25" header="0.3" footer="0.3"/>
  <pageSetup paperSize="5" scale="90" fitToHeight="0" orientation="landscape" r:id="rId6"/>
  <headerFooter>
    <oddFooter>&amp;Rprinted:  &amp;D&amp;T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8FD4CA-1DD0-BF47-BE7C-0B2CA35249D4}">
          <x14:formula1>
            <xm:f>'/Users/dd7849/Desktop/[0124-19 SEST------SEST FY2019-20 Capital Equipment Requests  - document three  (01-23-2019).xlsx]Sheet1'!#REF!</xm:f>
          </x14:formula1>
          <xm:sqref>L46:M55 O46:O57 L30:O31 N46:N61 L36:O44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3"/>
  <sheetViews>
    <sheetView workbookViewId="0">
      <selection activeCell="Z9" sqref="Z9"/>
    </sheetView>
  </sheetViews>
  <sheetFormatPr baseColWidth="10" defaultColWidth="9.1640625" defaultRowHeight="16" x14ac:dyDescent="0.2"/>
  <cols>
    <col min="1" max="1" width="5" style="77" customWidth="1"/>
    <col min="2" max="2" width="2.83203125" style="77" customWidth="1"/>
    <col min="3" max="3" width="10.5" style="77" customWidth="1"/>
    <col min="4" max="4" width="5.1640625" style="77" customWidth="1"/>
    <col min="5" max="5" width="4.33203125" style="77" customWidth="1"/>
    <col min="6" max="6" width="12.5" style="77" customWidth="1"/>
    <col min="7" max="7" width="5.5" style="77" customWidth="1"/>
    <col min="8" max="8" width="5.1640625" style="77" customWidth="1"/>
    <col min="9" max="9" width="9.1640625" style="77" customWidth="1"/>
    <col min="10" max="10" width="18.5" style="77" customWidth="1"/>
    <col min="11" max="11" width="4.6640625" style="87" customWidth="1"/>
    <col min="12" max="12" width="4.83203125" style="87" customWidth="1"/>
    <col min="13" max="14" width="5.83203125" style="87" customWidth="1"/>
    <col min="15" max="15" width="5.33203125" style="87" customWidth="1"/>
    <col min="16" max="16" width="3.83203125" style="88" customWidth="1"/>
    <col min="17" max="17" width="5" style="92" customWidth="1"/>
    <col min="18" max="18" width="6.83203125" style="78" customWidth="1"/>
    <col min="19" max="19" width="3.1640625" style="78" customWidth="1"/>
    <col min="20" max="20" width="2.83203125" style="78" customWidth="1"/>
    <col min="21" max="21" width="13.1640625" style="77" customWidth="1"/>
    <col min="22" max="22" width="3.1640625" style="77" customWidth="1"/>
    <col min="23" max="23" width="13.5" style="77" customWidth="1"/>
    <col min="24" max="24" width="6.1640625" style="77" customWidth="1"/>
    <col min="25" max="16384" width="9.1640625" style="77"/>
  </cols>
  <sheetData>
    <row r="1" spans="1:54" x14ac:dyDescent="0.2">
      <c r="A1" s="148" t="s">
        <v>695</v>
      </c>
      <c r="B1" s="148"/>
      <c r="C1" s="147"/>
      <c r="D1" s="148" t="s">
        <v>697</v>
      </c>
      <c r="E1" s="147"/>
      <c r="F1" s="147"/>
      <c r="G1" s="147"/>
      <c r="H1" s="147"/>
      <c r="I1" s="147"/>
      <c r="J1" s="147"/>
      <c r="K1" s="149"/>
      <c r="L1" s="149"/>
      <c r="M1" s="149"/>
      <c r="N1" s="159" t="s">
        <v>1184</v>
      </c>
      <c r="O1" s="149"/>
      <c r="P1" s="150"/>
      <c r="Q1" s="151"/>
      <c r="R1" s="152"/>
      <c r="S1" s="152"/>
      <c r="T1" s="152"/>
      <c r="U1" s="147"/>
      <c r="V1" s="147"/>
      <c r="W1" s="147"/>
    </row>
    <row r="2" spans="1:54" s="79" customFormat="1" ht="21" customHeight="1" x14ac:dyDescent="0.2">
      <c r="A2" s="188" t="s">
        <v>673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54" s="94" customFormat="1" ht="9.75" customHeight="1" x14ac:dyDescent="0.1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</row>
    <row r="4" spans="1:54" s="94" customFormat="1" ht="27" customHeight="1" x14ac:dyDescent="0.15">
      <c r="A4" s="190" t="s">
        <v>672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</row>
    <row r="5" spans="1:54" s="94" customFormat="1" ht="18" customHeight="1" x14ac:dyDescent="0.15">
      <c r="A5" s="191" t="s">
        <v>1136</v>
      </c>
      <c r="B5" s="191"/>
      <c r="C5" s="191"/>
      <c r="D5" s="191"/>
      <c r="E5" s="191"/>
      <c r="F5" s="191"/>
      <c r="G5" s="191"/>
      <c r="H5" s="191"/>
      <c r="I5" s="191"/>
      <c r="J5" s="191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</row>
    <row r="6" spans="1:54" s="94" customFormat="1" ht="14" customHeight="1" x14ac:dyDescent="0.15">
      <c r="A6" s="192" t="s">
        <v>1137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</row>
    <row r="7" spans="1:54" s="94" customFormat="1" ht="21.5" customHeight="1" x14ac:dyDescent="0.15">
      <c r="A7" s="187" t="s">
        <v>663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</row>
    <row r="8" spans="1:54" s="95" customFormat="1" ht="91" customHeight="1" x14ac:dyDescent="0.2">
      <c r="A8" s="166" t="s">
        <v>670</v>
      </c>
      <c r="B8" s="173" t="s">
        <v>1185</v>
      </c>
      <c r="C8" s="166" t="s">
        <v>674</v>
      </c>
      <c r="D8" s="136" t="s">
        <v>690</v>
      </c>
      <c r="E8" s="166" t="s">
        <v>675</v>
      </c>
      <c r="F8" s="166" t="s">
        <v>676</v>
      </c>
      <c r="G8" s="166" t="s">
        <v>664</v>
      </c>
      <c r="H8" s="166" t="s">
        <v>671</v>
      </c>
      <c r="I8" s="166" t="s">
        <v>665</v>
      </c>
      <c r="J8" s="167" t="s">
        <v>666</v>
      </c>
      <c r="K8" s="168" t="s">
        <v>688</v>
      </c>
      <c r="L8" s="168" t="s">
        <v>667</v>
      </c>
      <c r="M8" s="168" t="s">
        <v>686</v>
      </c>
      <c r="N8" s="168" t="s">
        <v>689</v>
      </c>
      <c r="O8" s="168" t="s">
        <v>677</v>
      </c>
      <c r="P8" s="169" t="s">
        <v>1108</v>
      </c>
      <c r="Q8" s="170" t="s">
        <v>31</v>
      </c>
      <c r="R8" s="171" t="s">
        <v>692</v>
      </c>
      <c r="S8" s="171" t="s">
        <v>693</v>
      </c>
      <c r="T8" s="171" t="s">
        <v>694</v>
      </c>
      <c r="U8" s="172" t="s">
        <v>687</v>
      </c>
      <c r="V8" s="172" t="s">
        <v>678</v>
      </c>
      <c r="W8" s="172" t="s">
        <v>679</v>
      </c>
      <c r="X8" s="178" t="s">
        <v>1186</v>
      </c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</row>
    <row r="9" spans="1:54" ht="24" x14ac:dyDescent="0.2">
      <c r="A9" s="113" t="s">
        <v>884</v>
      </c>
      <c r="B9" s="174">
        <v>1</v>
      </c>
      <c r="C9" s="97" t="s">
        <v>698</v>
      </c>
      <c r="D9" s="98"/>
      <c r="E9" s="97" t="s">
        <v>714</v>
      </c>
      <c r="F9" s="97" t="s">
        <v>1006</v>
      </c>
      <c r="G9" s="97" t="s">
        <v>1007</v>
      </c>
      <c r="H9" s="116" t="s">
        <v>1008</v>
      </c>
      <c r="I9" s="97" t="s">
        <v>1009</v>
      </c>
      <c r="J9" s="97" t="s">
        <v>1010</v>
      </c>
      <c r="K9" s="116" t="s">
        <v>702</v>
      </c>
      <c r="L9" s="96" t="s">
        <v>769</v>
      </c>
      <c r="M9" s="116" t="s">
        <v>684</v>
      </c>
      <c r="N9" s="112" t="s">
        <v>681</v>
      </c>
      <c r="O9" s="96" t="s">
        <v>720</v>
      </c>
      <c r="P9" s="101">
        <v>1</v>
      </c>
      <c r="Q9" s="102">
        <v>570</v>
      </c>
      <c r="R9" s="129">
        <f>P9*Q9</f>
        <v>570</v>
      </c>
      <c r="S9" s="129"/>
      <c r="T9" s="129"/>
      <c r="U9" s="104"/>
      <c r="V9" s="126"/>
      <c r="W9" s="104"/>
      <c r="X9" s="176">
        <f>R9</f>
        <v>570</v>
      </c>
    </row>
    <row r="10" spans="1:54" ht="36" x14ac:dyDescent="0.2">
      <c r="A10" s="113" t="s">
        <v>885</v>
      </c>
      <c r="B10" s="174">
        <v>2</v>
      </c>
      <c r="C10" s="97" t="s">
        <v>698</v>
      </c>
      <c r="D10" s="97"/>
      <c r="E10" s="97" t="s">
        <v>714</v>
      </c>
      <c r="F10" s="97" t="s">
        <v>778</v>
      </c>
      <c r="G10" s="97" t="s">
        <v>716</v>
      </c>
      <c r="H10" s="116" t="s">
        <v>1011</v>
      </c>
      <c r="I10" s="97" t="s">
        <v>1012</v>
      </c>
      <c r="J10" s="97" t="s">
        <v>1013</v>
      </c>
      <c r="K10" s="116" t="s">
        <v>680</v>
      </c>
      <c r="L10" s="96" t="s">
        <v>795</v>
      </c>
      <c r="M10" s="116" t="s">
        <v>684</v>
      </c>
      <c r="N10" s="112" t="s">
        <v>681</v>
      </c>
      <c r="O10" s="96" t="s">
        <v>720</v>
      </c>
      <c r="P10" s="101">
        <v>6</v>
      </c>
      <c r="Q10" s="102">
        <v>360</v>
      </c>
      <c r="R10" s="129">
        <f>P10*Q10</f>
        <v>2160</v>
      </c>
      <c r="S10" s="129"/>
      <c r="T10" s="129"/>
      <c r="U10" s="104"/>
      <c r="V10" s="126"/>
      <c r="W10" s="104"/>
      <c r="X10" s="176">
        <f>SUM(X9+R10)</f>
        <v>2730</v>
      </c>
    </row>
    <row r="11" spans="1:54" ht="24" x14ac:dyDescent="0.2">
      <c r="A11" s="113" t="s">
        <v>886</v>
      </c>
      <c r="B11" s="174">
        <v>3</v>
      </c>
      <c r="C11" s="97" t="s">
        <v>698</v>
      </c>
      <c r="D11" s="97"/>
      <c r="E11" s="97" t="s">
        <v>714</v>
      </c>
      <c r="F11" s="97" t="s">
        <v>778</v>
      </c>
      <c r="G11" s="97" t="s">
        <v>716</v>
      </c>
      <c r="H11" s="116" t="s">
        <v>1014</v>
      </c>
      <c r="I11" s="97" t="s">
        <v>1015</v>
      </c>
      <c r="J11" s="97" t="s">
        <v>1016</v>
      </c>
      <c r="K11" s="116" t="s">
        <v>680</v>
      </c>
      <c r="L11" s="96">
        <v>20</v>
      </c>
      <c r="M11" s="116" t="s">
        <v>684</v>
      </c>
      <c r="N11" s="112" t="s">
        <v>681</v>
      </c>
      <c r="O11" s="96" t="s">
        <v>720</v>
      </c>
      <c r="P11" s="101">
        <v>10</v>
      </c>
      <c r="Q11" s="102">
        <v>198</v>
      </c>
      <c r="R11" s="129">
        <f>P11*Q11</f>
        <v>1980</v>
      </c>
      <c r="S11" s="129"/>
      <c r="T11" s="129"/>
      <c r="U11" s="104"/>
      <c r="V11" s="126"/>
      <c r="W11" s="104"/>
      <c r="X11" s="176">
        <f>SUM(X10+R11)</f>
        <v>4710</v>
      </c>
    </row>
    <row r="12" spans="1:54" ht="36" x14ac:dyDescent="0.2">
      <c r="A12" s="155" t="s">
        <v>1168</v>
      </c>
      <c r="B12" s="174">
        <v>4</v>
      </c>
      <c r="C12" s="97" t="s">
        <v>698</v>
      </c>
      <c r="D12" s="98"/>
      <c r="E12" s="97" t="s">
        <v>1138</v>
      </c>
      <c r="F12" s="97" t="s">
        <v>1177</v>
      </c>
      <c r="G12" s="97" t="s">
        <v>1178</v>
      </c>
      <c r="H12" s="97"/>
      <c r="I12" s="97"/>
      <c r="J12" s="97" t="s">
        <v>1179</v>
      </c>
      <c r="K12" s="116" t="s">
        <v>682</v>
      </c>
      <c r="L12" s="116"/>
      <c r="M12" s="116" t="s">
        <v>684</v>
      </c>
      <c r="N12" s="116"/>
      <c r="O12" s="116"/>
      <c r="P12" s="156"/>
      <c r="Q12" s="102">
        <v>799</v>
      </c>
      <c r="R12" s="129">
        <v>799</v>
      </c>
      <c r="S12" s="129"/>
      <c r="T12" s="129"/>
      <c r="U12" s="97" t="s">
        <v>632</v>
      </c>
      <c r="V12" s="138"/>
      <c r="W12" s="97" t="s">
        <v>1180</v>
      </c>
      <c r="X12" s="176">
        <f t="shared" ref="X12:X50" si="0">SUM(X11+R12)</f>
        <v>5509</v>
      </c>
    </row>
    <row r="13" spans="1:54" ht="24" x14ac:dyDescent="0.2">
      <c r="A13" s="155" t="s">
        <v>1169</v>
      </c>
      <c r="B13" s="174">
        <v>5</v>
      </c>
      <c r="C13" s="97" t="s">
        <v>698</v>
      </c>
      <c r="D13" s="98"/>
      <c r="E13" s="97" t="s">
        <v>1138</v>
      </c>
      <c r="F13" s="97" t="s">
        <v>1177</v>
      </c>
      <c r="G13" s="97" t="s">
        <v>1178</v>
      </c>
      <c r="H13" s="97"/>
      <c r="I13" s="97"/>
      <c r="J13" s="97" t="s">
        <v>1181</v>
      </c>
      <c r="K13" s="116" t="s">
        <v>682</v>
      </c>
      <c r="L13" s="116"/>
      <c r="M13" s="116" t="s">
        <v>684</v>
      </c>
      <c r="N13" s="116"/>
      <c r="O13" s="116"/>
      <c r="P13" s="156"/>
      <c r="Q13" s="102">
        <v>129</v>
      </c>
      <c r="R13" s="129">
        <v>129</v>
      </c>
      <c r="S13" s="129"/>
      <c r="T13" s="129"/>
      <c r="U13" s="97" t="s">
        <v>632</v>
      </c>
      <c r="V13" s="138"/>
      <c r="W13" s="97" t="s">
        <v>1182</v>
      </c>
      <c r="X13" s="176">
        <f t="shared" si="0"/>
        <v>5638</v>
      </c>
    </row>
    <row r="14" spans="1:54" ht="24" x14ac:dyDescent="0.2">
      <c r="A14" s="113" t="s">
        <v>887</v>
      </c>
      <c r="B14" s="174">
        <v>6</v>
      </c>
      <c r="C14" s="97" t="s">
        <v>698</v>
      </c>
      <c r="D14" s="97"/>
      <c r="E14" s="97" t="s">
        <v>714</v>
      </c>
      <c r="F14" s="97" t="s">
        <v>778</v>
      </c>
      <c r="G14" s="97" t="s">
        <v>716</v>
      </c>
      <c r="H14" s="116" t="s">
        <v>1014</v>
      </c>
      <c r="I14" s="97" t="s">
        <v>1015</v>
      </c>
      <c r="J14" s="97" t="s">
        <v>1017</v>
      </c>
      <c r="K14" s="116" t="s">
        <v>680</v>
      </c>
      <c r="L14" s="96">
        <v>18</v>
      </c>
      <c r="M14" s="116" t="s">
        <v>684</v>
      </c>
      <c r="N14" s="112" t="s">
        <v>681</v>
      </c>
      <c r="O14" s="96" t="s">
        <v>720</v>
      </c>
      <c r="P14" s="101">
        <v>10</v>
      </c>
      <c r="Q14" s="102">
        <v>42</v>
      </c>
      <c r="R14" s="129">
        <f t="shared" ref="R14:R50" si="1">P14*Q14</f>
        <v>420</v>
      </c>
      <c r="S14" s="129"/>
      <c r="T14" s="129"/>
      <c r="U14" s="104"/>
      <c r="V14" s="126"/>
      <c r="W14" s="104"/>
      <c r="X14" s="176">
        <f t="shared" si="0"/>
        <v>6058</v>
      </c>
    </row>
    <row r="15" spans="1:54" ht="24" x14ac:dyDescent="0.2">
      <c r="A15" s="113" t="s">
        <v>888</v>
      </c>
      <c r="B15" s="174">
        <v>7</v>
      </c>
      <c r="C15" s="97" t="s">
        <v>698</v>
      </c>
      <c r="D15" s="97"/>
      <c r="E15" s="97" t="s">
        <v>714</v>
      </c>
      <c r="F15" s="97" t="s">
        <v>778</v>
      </c>
      <c r="G15" s="97" t="s">
        <v>716</v>
      </c>
      <c r="H15" s="116" t="s">
        <v>1018</v>
      </c>
      <c r="I15" s="97" t="s">
        <v>1019</v>
      </c>
      <c r="J15" s="97" t="s">
        <v>1020</v>
      </c>
      <c r="K15" s="116" t="s">
        <v>680</v>
      </c>
      <c r="L15" s="96">
        <v>10</v>
      </c>
      <c r="M15" s="116" t="s">
        <v>684</v>
      </c>
      <c r="N15" s="112" t="s">
        <v>681</v>
      </c>
      <c r="O15" s="96" t="s">
        <v>720</v>
      </c>
      <c r="P15" s="101">
        <v>4</v>
      </c>
      <c r="Q15" s="102">
        <v>999</v>
      </c>
      <c r="R15" s="129">
        <f t="shared" si="1"/>
        <v>3996</v>
      </c>
      <c r="S15" s="129"/>
      <c r="T15" s="129"/>
      <c r="U15" s="104"/>
      <c r="V15" s="126"/>
      <c r="W15" s="104"/>
      <c r="X15" s="176">
        <f t="shared" si="0"/>
        <v>10054</v>
      </c>
    </row>
    <row r="16" spans="1:54" ht="24" x14ac:dyDescent="0.2">
      <c r="A16" s="113" t="s">
        <v>889</v>
      </c>
      <c r="B16" s="174">
        <v>8</v>
      </c>
      <c r="C16" s="97" t="s">
        <v>698</v>
      </c>
      <c r="D16" s="97"/>
      <c r="E16" s="97" t="s">
        <v>714</v>
      </c>
      <c r="F16" s="97" t="s">
        <v>778</v>
      </c>
      <c r="G16" s="97" t="s">
        <v>716</v>
      </c>
      <c r="H16" s="116" t="s">
        <v>1014</v>
      </c>
      <c r="I16" s="97" t="s">
        <v>1015</v>
      </c>
      <c r="J16" s="97" t="s">
        <v>1021</v>
      </c>
      <c r="K16" s="116" t="s">
        <v>680</v>
      </c>
      <c r="L16" s="96">
        <v>10</v>
      </c>
      <c r="M16" s="116" t="s">
        <v>684</v>
      </c>
      <c r="N16" s="112" t="s">
        <v>681</v>
      </c>
      <c r="O16" s="96" t="s">
        <v>720</v>
      </c>
      <c r="P16" s="101">
        <v>2</v>
      </c>
      <c r="Q16" s="102">
        <v>75</v>
      </c>
      <c r="R16" s="129">
        <f t="shared" si="1"/>
        <v>150</v>
      </c>
      <c r="S16" s="129"/>
      <c r="T16" s="129"/>
      <c r="U16" s="104"/>
      <c r="V16" s="126"/>
      <c r="W16" s="104"/>
      <c r="X16" s="176">
        <f t="shared" si="0"/>
        <v>10204</v>
      </c>
    </row>
    <row r="17" spans="1:24" ht="24" x14ac:dyDescent="0.2">
      <c r="A17" s="113" t="s">
        <v>890</v>
      </c>
      <c r="B17" s="174">
        <v>9</v>
      </c>
      <c r="C17" s="97" t="s">
        <v>698</v>
      </c>
      <c r="D17" s="97"/>
      <c r="E17" s="97" t="s">
        <v>714</v>
      </c>
      <c r="F17" s="97" t="s">
        <v>778</v>
      </c>
      <c r="G17" s="97" t="s">
        <v>716</v>
      </c>
      <c r="H17" s="116" t="s">
        <v>1014</v>
      </c>
      <c r="I17" s="97" t="s">
        <v>1015</v>
      </c>
      <c r="J17" s="97" t="s">
        <v>1022</v>
      </c>
      <c r="K17" s="116" t="s">
        <v>680</v>
      </c>
      <c r="L17" s="96">
        <v>10</v>
      </c>
      <c r="M17" s="116" t="s">
        <v>684</v>
      </c>
      <c r="N17" s="112" t="s">
        <v>681</v>
      </c>
      <c r="O17" s="96" t="s">
        <v>720</v>
      </c>
      <c r="P17" s="101">
        <v>2</v>
      </c>
      <c r="Q17" s="102">
        <v>126</v>
      </c>
      <c r="R17" s="129">
        <f t="shared" si="1"/>
        <v>252</v>
      </c>
      <c r="S17" s="129"/>
      <c r="T17" s="129"/>
      <c r="U17" s="104"/>
      <c r="V17" s="126"/>
      <c r="W17" s="104"/>
      <c r="X17" s="176">
        <f t="shared" si="0"/>
        <v>10456</v>
      </c>
    </row>
    <row r="18" spans="1:24" ht="36" x14ac:dyDescent="0.2">
      <c r="A18" s="134" t="s">
        <v>1085</v>
      </c>
      <c r="B18" s="174">
        <v>10</v>
      </c>
      <c r="C18" s="97" t="s">
        <v>698</v>
      </c>
      <c r="D18" s="119"/>
      <c r="E18" s="104" t="s">
        <v>1057</v>
      </c>
      <c r="F18" s="97" t="s">
        <v>1069</v>
      </c>
      <c r="G18" s="97" t="s">
        <v>1070</v>
      </c>
      <c r="H18" s="104" t="s">
        <v>1065</v>
      </c>
      <c r="I18" s="97"/>
      <c r="J18" s="97" t="s">
        <v>1096</v>
      </c>
      <c r="K18" s="116" t="s">
        <v>680</v>
      </c>
      <c r="L18" s="120"/>
      <c r="M18" s="120" t="s">
        <v>684</v>
      </c>
      <c r="N18" s="120" t="s">
        <v>681</v>
      </c>
      <c r="O18" s="120"/>
      <c r="P18" s="135">
        <v>1</v>
      </c>
      <c r="Q18" s="124">
        <v>866</v>
      </c>
      <c r="R18" s="125">
        <f t="shared" si="1"/>
        <v>866</v>
      </c>
      <c r="S18" s="125"/>
      <c r="T18" s="125"/>
      <c r="U18" s="104" t="s">
        <v>632</v>
      </c>
      <c r="V18" s="126"/>
      <c r="W18" s="104"/>
      <c r="X18" s="176">
        <f t="shared" si="0"/>
        <v>11322</v>
      </c>
    </row>
    <row r="19" spans="1:24" ht="60" x14ac:dyDescent="0.2">
      <c r="A19" s="134" t="s">
        <v>1086</v>
      </c>
      <c r="B19" s="174">
        <v>11</v>
      </c>
      <c r="C19" s="97" t="s">
        <v>698</v>
      </c>
      <c r="D19" s="104"/>
      <c r="E19" s="104" t="s">
        <v>1057</v>
      </c>
      <c r="F19" s="97" t="s">
        <v>1075</v>
      </c>
      <c r="G19" s="97" t="s">
        <v>1076</v>
      </c>
      <c r="H19" s="104" t="s">
        <v>1065</v>
      </c>
      <c r="I19" s="97"/>
      <c r="J19" s="97" t="s">
        <v>1097</v>
      </c>
      <c r="K19" s="116" t="s">
        <v>682</v>
      </c>
      <c r="L19" s="120"/>
      <c r="M19" s="120" t="s">
        <v>683</v>
      </c>
      <c r="N19" s="120" t="s">
        <v>681</v>
      </c>
      <c r="O19" s="120"/>
      <c r="P19" s="135">
        <v>15</v>
      </c>
      <c r="Q19" s="124">
        <v>200</v>
      </c>
      <c r="R19" s="125">
        <f t="shared" si="1"/>
        <v>3000</v>
      </c>
      <c r="S19" s="125"/>
      <c r="T19" s="125"/>
      <c r="U19" s="104" t="s">
        <v>632</v>
      </c>
      <c r="V19" s="126"/>
      <c r="W19" s="97" t="s">
        <v>1098</v>
      </c>
      <c r="X19" s="176">
        <f t="shared" si="0"/>
        <v>14322</v>
      </c>
    </row>
    <row r="20" spans="1:24" ht="60" x14ac:dyDescent="0.2">
      <c r="A20" s="134" t="s">
        <v>1087</v>
      </c>
      <c r="B20" s="174">
        <v>12</v>
      </c>
      <c r="C20" s="97" t="s">
        <v>698</v>
      </c>
      <c r="D20" s="104"/>
      <c r="E20" s="104" t="s">
        <v>1057</v>
      </c>
      <c r="F20" s="97" t="s">
        <v>1075</v>
      </c>
      <c r="G20" s="97" t="s">
        <v>1076</v>
      </c>
      <c r="H20" s="104" t="s">
        <v>1065</v>
      </c>
      <c r="I20" s="97"/>
      <c r="J20" s="97" t="s">
        <v>1099</v>
      </c>
      <c r="K20" s="116" t="s">
        <v>682</v>
      </c>
      <c r="L20" s="120"/>
      <c r="M20" s="120" t="s">
        <v>683</v>
      </c>
      <c r="N20" s="120" t="s">
        <v>681</v>
      </c>
      <c r="O20" s="120"/>
      <c r="P20" s="135">
        <v>15</v>
      </c>
      <c r="Q20" s="124">
        <v>130</v>
      </c>
      <c r="R20" s="125">
        <f t="shared" si="1"/>
        <v>1950</v>
      </c>
      <c r="S20" s="125"/>
      <c r="T20" s="125"/>
      <c r="U20" s="104" t="s">
        <v>632</v>
      </c>
      <c r="V20" s="126"/>
      <c r="W20" s="97" t="s">
        <v>1098</v>
      </c>
      <c r="X20" s="176">
        <f t="shared" si="0"/>
        <v>16272</v>
      </c>
    </row>
    <row r="21" spans="1:24" ht="24" x14ac:dyDescent="0.2">
      <c r="A21" s="134" t="s">
        <v>1088</v>
      </c>
      <c r="B21" s="174">
        <v>13</v>
      </c>
      <c r="C21" s="97" t="s">
        <v>698</v>
      </c>
      <c r="D21" s="104"/>
      <c r="E21" s="104" t="s">
        <v>1057</v>
      </c>
      <c r="F21" s="97" t="s">
        <v>1075</v>
      </c>
      <c r="G21" s="97" t="s">
        <v>1076</v>
      </c>
      <c r="H21" s="104" t="s">
        <v>1065</v>
      </c>
      <c r="I21" s="97"/>
      <c r="J21" s="97" t="s">
        <v>1100</v>
      </c>
      <c r="K21" s="116" t="s">
        <v>682</v>
      </c>
      <c r="L21" s="120"/>
      <c r="M21" s="120" t="s">
        <v>681</v>
      </c>
      <c r="N21" s="120" t="s">
        <v>681</v>
      </c>
      <c r="O21" s="120"/>
      <c r="P21" s="135">
        <v>1</v>
      </c>
      <c r="Q21" s="124">
        <v>217</v>
      </c>
      <c r="R21" s="125">
        <f t="shared" si="1"/>
        <v>217</v>
      </c>
      <c r="S21" s="125"/>
      <c r="T21" s="125"/>
      <c r="U21" s="104" t="s">
        <v>632</v>
      </c>
      <c r="V21" s="126"/>
      <c r="W21" s="104"/>
      <c r="X21" s="176">
        <f t="shared" si="0"/>
        <v>16489</v>
      </c>
    </row>
    <row r="22" spans="1:24" ht="24" x14ac:dyDescent="0.2">
      <c r="A22" s="134" t="s">
        <v>1089</v>
      </c>
      <c r="B22" s="174">
        <v>14</v>
      </c>
      <c r="C22" s="97" t="s">
        <v>698</v>
      </c>
      <c r="D22" s="104"/>
      <c r="E22" s="104" t="s">
        <v>1057</v>
      </c>
      <c r="F22" s="97" t="s">
        <v>1075</v>
      </c>
      <c r="G22" s="97" t="s">
        <v>1076</v>
      </c>
      <c r="H22" s="104" t="s">
        <v>1065</v>
      </c>
      <c r="I22" s="97"/>
      <c r="J22" s="97" t="s">
        <v>1101</v>
      </c>
      <c r="K22" s="116" t="s">
        <v>682</v>
      </c>
      <c r="L22" s="120"/>
      <c r="M22" s="120" t="s">
        <v>681</v>
      </c>
      <c r="N22" s="120" t="s">
        <v>681</v>
      </c>
      <c r="O22" s="120"/>
      <c r="P22" s="135">
        <v>1</v>
      </c>
      <c r="Q22" s="124">
        <v>497</v>
      </c>
      <c r="R22" s="125">
        <f t="shared" si="1"/>
        <v>497</v>
      </c>
      <c r="S22" s="125"/>
      <c r="T22" s="125"/>
      <c r="U22" s="104" t="s">
        <v>632</v>
      </c>
      <c r="V22" s="126"/>
      <c r="W22" s="104"/>
      <c r="X22" s="176">
        <f t="shared" si="0"/>
        <v>16986</v>
      </c>
    </row>
    <row r="23" spans="1:24" ht="36" x14ac:dyDescent="0.2">
      <c r="A23" s="113" t="s">
        <v>891</v>
      </c>
      <c r="B23" s="174">
        <v>15</v>
      </c>
      <c r="C23" s="97" t="s">
        <v>698</v>
      </c>
      <c r="D23" s="98"/>
      <c r="E23" s="97" t="s">
        <v>714</v>
      </c>
      <c r="F23" s="97" t="s">
        <v>730</v>
      </c>
      <c r="G23" s="97" t="s">
        <v>1007</v>
      </c>
      <c r="H23" s="116">
        <v>321</v>
      </c>
      <c r="I23" s="97" t="s">
        <v>1023</v>
      </c>
      <c r="J23" s="97" t="s">
        <v>1024</v>
      </c>
      <c r="K23" s="116" t="s">
        <v>682</v>
      </c>
      <c r="L23" s="96">
        <v>0</v>
      </c>
      <c r="M23" s="116" t="s">
        <v>684</v>
      </c>
      <c r="N23" s="112" t="s">
        <v>681</v>
      </c>
      <c r="O23" s="96"/>
      <c r="P23" s="101">
        <v>1</v>
      </c>
      <c r="Q23" s="102">
        <v>354</v>
      </c>
      <c r="R23" s="129">
        <f t="shared" si="1"/>
        <v>354</v>
      </c>
      <c r="S23" s="129"/>
      <c r="T23" s="129"/>
      <c r="U23" s="104"/>
      <c r="V23" s="126"/>
      <c r="W23" s="104"/>
      <c r="X23" s="176">
        <f t="shared" si="0"/>
        <v>17340</v>
      </c>
    </row>
    <row r="24" spans="1:24" ht="36" x14ac:dyDescent="0.2">
      <c r="A24" s="113" t="s">
        <v>892</v>
      </c>
      <c r="B24" s="174">
        <v>16</v>
      </c>
      <c r="C24" s="97" t="s">
        <v>698</v>
      </c>
      <c r="D24" s="97"/>
      <c r="E24" s="97" t="s">
        <v>714</v>
      </c>
      <c r="F24" s="97" t="s">
        <v>730</v>
      </c>
      <c r="G24" s="97" t="s">
        <v>1007</v>
      </c>
      <c r="H24" s="116">
        <v>321</v>
      </c>
      <c r="I24" s="97" t="s">
        <v>1023</v>
      </c>
      <c r="J24" s="97" t="s">
        <v>1025</v>
      </c>
      <c r="K24" s="116" t="s">
        <v>682</v>
      </c>
      <c r="L24" s="96">
        <v>0</v>
      </c>
      <c r="M24" s="116" t="s">
        <v>684</v>
      </c>
      <c r="N24" s="112" t="s">
        <v>681</v>
      </c>
      <c r="O24" s="96"/>
      <c r="P24" s="101">
        <v>1</v>
      </c>
      <c r="Q24" s="102">
        <v>596</v>
      </c>
      <c r="R24" s="129">
        <f t="shared" si="1"/>
        <v>596</v>
      </c>
      <c r="S24" s="129"/>
      <c r="T24" s="129"/>
      <c r="U24" s="104"/>
      <c r="V24" s="126"/>
      <c r="W24" s="104"/>
      <c r="X24" s="176">
        <f t="shared" si="0"/>
        <v>17936</v>
      </c>
    </row>
    <row r="25" spans="1:24" ht="36" x14ac:dyDescent="0.2">
      <c r="A25" s="113" t="s">
        <v>893</v>
      </c>
      <c r="B25" s="174">
        <v>17</v>
      </c>
      <c r="C25" s="97" t="s">
        <v>698</v>
      </c>
      <c r="D25" s="97"/>
      <c r="E25" s="97" t="s">
        <v>714</v>
      </c>
      <c r="F25" s="97" t="s">
        <v>730</v>
      </c>
      <c r="G25" s="97" t="s">
        <v>1007</v>
      </c>
      <c r="H25" s="116">
        <v>321</v>
      </c>
      <c r="I25" s="97" t="s">
        <v>1023</v>
      </c>
      <c r="J25" s="97" t="s">
        <v>1026</v>
      </c>
      <c r="K25" s="116" t="s">
        <v>682</v>
      </c>
      <c r="L25" s="96">
        <v>0</v>
      </c>
      <c r="M25" s="116" t="s">
        <v>684</v>
      </c>
      <c r="N25" s="112" t="s">
        <v>681</v>
      </c>
      <c r="O25" s="96"/>
      <c r="P25" s="101">
        <v>1</v>
      </c>
      <c r="Q25" s="102">
        <v>490</v>
      </c>
      <c r="R25" s="129">
        <f t="shared" si="1"/>
        <v>490</v>
      </c>
      <c r="S25" s="129"/>
      <c r="T25" s="129"/>
      <c r="U25" s="104"/>
      <c r="V25" s="126"/>
      <c r="W25" s="104"/>
      <c r="X25" s="176">
        <f t="shared" si="0"/>
        <v>18426</v>
      </c>
    </row>
    <row r="26" spans="1:24" ht="36" x14ac:dyDescent="0.2">
      <c r="A26" s="113" t="s">
        <v>894</v>
      </c>
      <c r="B26" s="174">
        <v>18</v>
      </c>
      <c r="C26" s="97" t="s">
        <v>698</v>
      </c>
      <c r="D26" s="97"/>
      <c r="E26" s="97" t="s">
        <v>714</v>
      </c>
      <c r="F26" s="97" t="s">
        <v>730</v>
      </c>
      <c r="G26" s="97" t="s">
        <v>1007</v>
      </c>
      <c r="H26" s="116">
        <v>321</v>
      </c>
      <c r="I26" s="97" t="s">
        <v>1023</v>
      </c>
      <c r="J26" s="97" t="s">
        <v>1027</v>
      </c>
      <c r="K26" s="116" t="s">
        <v>682</v>
      </c>
      <c r="L26" s="96">
        <v>0</v>
      </c>
      <c r="M26" s="116" t="s">
        <v>684</v>
      </c>
      <c r="N26" s="112" t="s">
        <v>681</v>
      </c>
      <c r="O26" s="96"/>
      <c r="P26" s="101">
        <v>1</v>
      </c>
      <c r="Q26" s="102">
        <v>567</v>
      </c>
      <c r="R26" s="129">
        <f t="shared" si="1"/>
        <v>567</v>
      </c>
      <c r="S26" s="129"/>
      <c r="T26" s="129"/>
      <c r="U26" s="104"/>
      <c r="V26" s="126"/>
      <c r="W26" s="104"/>
      <c r="X26" s="176">
        <f t="shared" si="0"/>
        <v>18993</v>
      </c>
    </row>
    <row r="27" spans="1:24" ht="24" x14ac:dyDescent="0.2">
      <c r="A27" s="113" t="s">
        <v>895</v>
      </c>
      <c r="B27" s="174">
        <v>19</v>
      </c>
      <c r="C27" s="97" t="s">
        <v>698</v>
      </c>
      <c r="D27" s="97"/>
      <c r="E27" s="97" t="s">
        <v>714</v>
      </c>
      <c r="F27" s="97" t="s">
        <v>730</v>
      </c>
      <c r="G27" s="97" t="s">
        <v>1007</v>
      </c>
      <c r="H27" s="133" t="s">
        <v>1028</v>
      </c>
      <c r="I27" s="97" t="s">
        <v>1029</v>
      </c>
      <c r="J27" s="130" t="s">
        <v>1030</v>
      </c>
      <c r="K27" s="97" t="s">
        <v>1031</v>
      </c>
      <c r="L27" s="96">
        <v>0</v>
      </c>
      <c r="M27" s="116" t="s">
        <v>684</v>
      </c>
      <c r="N27" s="112" t="s">
        <v>1032</v>
      </c>
      <c r="O27" s="96"/>
      <c r="P27" s="101">
        <v>1</v>
      </c>
      <c r="Q27" s="102">
        <v>712.8</v>
      </c>
      <c r="R27" s="129">
        <f t="shared" si="1"/>
        <v>712.8</v>
      </c>
      <c r="S27" s="129"/>
      <c r="T27" s="129"/>
      <c r="U27" s="104"/>
      <c r="V27" s="126"/>
      <c r="W27" s="104"/>
      <c r="X27" s="176">
        <f t="shared" si="0"/>
        <v>19705.8</v>
      </c>
    </row>
    <row r="28" spans="1:24" ht="24" x14ac:dyDescent="0.2">
      <c r="A28" s="113" t="s">
        <v>896</v>
      </c>
      <c r="B28" s="174">
        <v>20</v>
      </c>
      <c r="C28" s="97" t="s">
        <v>698</v>
      </c>
      <c r="D28" s="97"/>
      <c r="E28" s="97" t="s">
        <v>714</v>
      </c>
      <c r="F28" s="97" t="s">
        <v>1033</v>
      </c>
      <c r="G28" s="97" t="s">
        <v>1007</v>
      </c>
      <c r="H28" s="116">
        <v>411</v>
      </c>
      <c r="I28" s="97" t="s">
        <v>1034</v>
      </c>
      <c r="J28" s="97" t="s">
        <v>1035</v>
      </c>
      <c r="K28" s="116" t="s">
        <v>707</v>
      </c>
      <c r="L28" s="96"/>
      <c r="M28" s="116" t="s">
        <v>684</v>
      </c>
      <c r="N28" s="96" t="s">
        <v>683</v>
      </c>
      <c r="O28" s="96" t="s">
        <v>720</v>
      </c>
      <c r="P28" s="101">
        <v>1</v>
      </c>
      <c r="Q28" s="102">
        <v>620</v>
      </c>
      <c r="R28" s="129">
        <f t="shared" si="1"/>
        <v>620</v>
      </c>
      <c r="S28" s="129"/>
      <c r="T28" s="129"/>
      <c r="U28" s="104"/>
      <c r="V28" s="126"/>
      <c r="W28" s="104"/>
      <c r="X28" s="176">
        <f t="shared" si="0"/>
        <v>20325.8</v>
      </c>
    </row>
    <row r="29" spans="1:24" ht="36" x14ac:dyDescent="0.2">
      <c r="A29" s="127" t="s">
        <v>996</v>
      </c>
      <c r="B29" s="174">
        <v>21</v>
      </c>
      <c r="C29" s="97" t="s">
        <v>698</v>
      </c>
      <c r="D29" s="128"/>
      <c r="E29" s="104" t="s">
        <v>1107</v>
      </c>
      <c r="F29" s="97" t="s">
        <v>992</v>
      </c>
      <c r="G29" s="97" t="s">
        <v>997</v>
      </c>
      <c r="H29" s="120" t="s">
        <v>998</v>
      </c>
      <c r="I29" s="97"/>
      <c r="J29" s="97" t="s">
        <v>999</v>
      </c>
      <c r="K29" s="96" t="s">
        <v>702</v>
      </c>
      <c r="L29" s="120"/>
      <c r="M29" s="120" t="s">
        <v>684</v>
      </c>
      <c r="N29" s="121" t="s">
        <v>681</v>
      </c>
      <c r="O29" s="122" t="s">
        <v>1000</v>
      </c>
      <c r="P29" s="123">
        <v>3</v>
      </c>
      <c r="Q29" s="124">
        <v>200</v>
      </c>
      <c r="R29" s="125">
        <f t="shared" si="1"/>
        <v>600</v>
      </c>
      <c r="S29" s="125"/>
      <c r="T29" s="125"/>
      <c r="U29" s="104"/>
      <c r="V29" s="126"/>
      <c r="W29" s="104"/>
      <c r="X29" s="176">
        <f t="shared" si="0"/>
        <v>20925.8</v>
      </c>
    </row>
    <row r="30" spans="1:24" ht="72" x14ac:dyDescent="0.2">
      <c r="A30" s="127" t="s">
        <v>1005</v>
      </c>
      <c r="B30" s="174">
        <v>22</v>
      </c>
      <c r="C30" s="97" t="s">
        <v>698</v>
      </c>
      <c r="D30" s="128"/>
      <c r="E30" s="104" t="s">
        <v>1107</v>
      </c>
      <c r="F30" s="97" t="s">
        <v>1001</v>
      </c>
      <c r="G30" s="97" t="s">
        <v>1002</v>
      </c>
      <c r="H30" s="120" t="s">
        <v>998</v>
      </c>
      <c r="I30" s="97"/>
      <c r="J30" s="97" t="s">
        <v>1003</v>
      </c>
      <c r="K30" s="96" t="s">
        <v>707</v>
      </c>
      <c r="L30" s="120"/>
      <c r="M30" s="120" t="s">
        <v>684</v>
      </c>
      <c r="N30" s="121" t="s">
        <v>681</v>
      </c>
      <c r="O30" s="96" t="s">
        <v>1004</v>
      </c>
      <c r="P30" s="123">
        <v>3</v>
      </c>
      <c r="Q30" s="124">
        <v>250</v>
      </c>
      <c r="R30" s="125">
        <f t="shared" si="1"/>
        <v>750</v>
      </c>
      <c r="S30" s="125"/>
      <c r="T30" s="125"/>
      <c r="U30" s="104"/>
      <c r="V30" s="126"/>
      <c r="W30" s="104"/>
      <c r="X30" s="176">
        <f t="shared" si="0"/>
        <v>21675.8</v>
      </c>
    </row>
    <row r="31" spans="1:24" ht="24" x14ac:dyDescent="0.2">
      <c r="A31" s="134" t="s">
        <v>1090</v>
      </c>
      <c r="B31" s="174">
        <v>23</v>
      </c>
      <c r="C31" s="97" t="s">
        <v>698</v>
      </c>
      <c r="D31" s="104"/>
      <c r="E31" s="104" t="s">
        <v>1057</v>
      </c>
      <c r="F31" s="97" t="s">
        <v>1075</v>
      </c>
      <c r="G31" s="97" t="s">
        <v>1076</v>
      </c>
      <c r="H31" s="104" t="s">
        <v>1065</v>
      </c>
      <c r="I31" s="97"/>
      <c r="J31" s="97" t="s">
        <v>1102</v>
      </c>
      <c r="K31" s="116" t="s">
        <v>682</v>
      </c>
      <c r="L31" s="120"/>
      <c r="M31" s="120" t="s">
        <v>681</v>
      </c>
      <c r="N31" s="120" t="s">
        <v>681</v>
      </c>
      <c r="O31" s="120"/>
      <c r="P31" s="135">
        <v>1</v>
      </c>
      <c r="Q31" s="124">
        <v>615</v>
      </c>
      <c r="R31" s="125">
        <f t="shared" si="1"/>
        <v>615</v>
      </c>
      <c r="S31" s="125"/>
      <c r="T31" s="125"/>
      <c r="U31" s="104" t="s">
        <v>632</v>
      </c>
      <c r="V31" s="126"/>
      <c r="W31" s="104"/>
      <c r="X31" s="176">
        <f t="shared" si="0"/>
        <v>22290.799999999999</v>
      </c>
    </row>
    <row r="32" spans="1:24" ht="24" x14ac:dyDescent="0.2">
      <c r="A32" s="134" t="s">
        <v>1091</v>
      </c>
      <c r="B32" s="174">
        <v>24</v>
      </c>
      <c r="C32" s="97" t="s">
        <v>698</v>
      </c>
      <c r="D32" s="104"/>
      <c r="E32" s="104" t="s">
        <v>1057</v>
      </c>
      <c r="F32" s="97" t="s">
        <v>1075</v>
      </c>
      <c r="G32" s="97" t="s">
        <v>1076</v>
      </c>
      <c r="H32" s="104" t="s">
        <v>1065</v>
      </c>
      <c r="I32" s="97"/>
      <c r="J32" s="97" t="s">
        <v>1103</v>
      </c>
      <c r="K32" s="116" t="s">
        <v>682</v>
      </c>
      <c r="L32" s="120"/>
      <c r="M32" s="120" t="s">
        <v>681</v>
      </c>
      <c r="N32" s="120" t="s">
        <v>681</v>
      </c>
      <c r="O32" s="120"/>
      <c r="P32" s="135">
        <v>1</v>
      </c>
      <c r="Q32" s="124">
        <v>915</v>
      </c>
      <c r="R32" s="125">
        <f t="shared" si="1"/>
        <v>915</v>
      </c>
      <c r="S32" s="125"/>
      <c r="T32" s="125"/>
      <c r="U32" s="104" t="s">
        <v>632</v>
      </c>
      <c r="V32" s="126"/>
      <c r="W32" s="104"/>
      <c r="X32" s="176">
        <f t="shared" si="0"/>
        <v>23205.8</v>
      </c>
    </row>
    <row r="33" spans="1:24" ht="24" x14ac:dyDescent="0.2">
      <c r="A33" s="134" t="s">
        <v>1092</v>
      </c>
      <c r="B33" s="174">
        <v>25</v>
      </c>
      <c r="C33" s="97" t="s">
        <v>698</v>
      </c>
      <c r="D33" s="104"/>
      <c r="E33" s="104" t="s">
        <v>1057</v>
      </c>
      <c r="F33" s="97" t="s">
        <v>1075</v>
      </c>
      <c r="G33" s="97" t="s">
        <v>1076</v>
      </c>
      <c r="H33" s="104" t="s">
        <v>1065</v>
      </c>
      <c r="I33" s="97"/>
      <c r="J33" s="97" t="s">
        <v>1104</v>
      </c>
      <c r="K33" s="116" t="s">
        <v>682</v>
      </c>
      <c r="L33" s="120"/>
      <c r="M33" s="120" t="s">
        <v>681</v>
      </c>
      <c r="N33" s="120" t="s">
        <v>681</v>
      </c>
      <c r="O33" s="120"/>
      <c r="P33" s="135">
        <v>1</v>
      </c>
      <c r="Q33" s="124">
        <v>1300</v>
      </c>
      <c r="R33" s="125">
        <f t="shared" si="1"/>
        <v>1300</v>
      </c>
      <c r="S33" s="125"/>
      <c r="T33" s="125"/>
      <c r="U33" s="104" t="s">
        <v>632</v>
      </c>
      <c r="V33" s="126"/>
      <c r="W33" s="104"/>
      <c r="X33" s="176">
        <f t="shared" si="0"/>
        <v>24505.8</v>
      </c>
    </row>
    <row r="34" spans="1:24" ht="36" x14ac:dyDescent="0.2">
      <c r="A34" s="134" t="s">
        <v>1093</v>
      </c>
      <c r="B34" s="174">
        <v>26</v>
      </c>
      <c r="C34" s="97" t="s">
        <v>698</v>
      </c>
      <c r="D34" s="104"/>
      <c r="E34" s="104" t="s">
        <v>1057</v>
      </c>
      <c r="F34" s="97" t="s">
        <v>1075</v>
      </c>
      <c r="G34" s="97" t="s">
        <v>1076</v>
      </c>
      <c r="H34" s="104" t="s">
        <v>1065</v>
      </c>
      <c r="I34" s="97"/>
      <c r="J34" s="97" t="s">
        <v>1105</v>
      </c>
      <c r="K34" s="116" t="s">
        <v>682</v>
      </c>
      <c r="L34" s="120"/>
      <c r="M34" s="120" t="s">
        <v>681</v>
      </c>
      <c r="N34" s="120" t="s">
        <v>681</v>
      </c>
      <c r="O34" s="120"/>
      <c r="P34" s="135">
        <v>2</v>
      </c>
      <c r="Q34" s="124">
        <v>745</v>
      </c>
      <c r="R34" s="125">
        <f t="shared" si="1"/>
        <v>1490</v>
      </c>
      <c r="S34" s="125"/>
      <c r="T34" s="125"/>
      <c r="U34" s="104" t="s">
        <v>632</v>
      </c>
      <c r="V34" s="126"/>
      <c r="W34" s="104"/>
      <c r="X34" s="176">
        <f t="shared" si="0"/>
        <v>25995.8</v>
      </c>
    </row>
    <row r="35" spans="1:24" ht="24" x14ac:dyDescent="0.2">
      <c r="A35" s="134" t="s">
        <v>1094</v>
      </c>
      <c r="B35" s="174">
        <v>27</v>
      </c>
      <c r="C35" s="97" t="s">
        <v>698</v>
      </c>
      <c r="D35" s="104"/>
      <c r="E35" s="104" t="s">
        <v>1057</v>
      </c>
      <c r="F35" s="97" t="s">
        <v>1075</v>
      </c>
      <c r="G35" s="97" t="s">
        <v>1076</v>
      </c>
      <c r="H35" s="104" t="s">
        <v>1065</v>
      </c>
      <c r="I35" s="97"/>
      <c r="J35" s="97" t="s">
        <v>1106</v>
      </c>
      <c r="K35" s="116" t="s">
        <v>682</v>
      </c>
      <c r="L35" s="120"/>
      <c r="M35" s="120" t="s">
        <v>681</v>
      </c>
      <c r="N35" s="120" t="s">
        <v>681</v>
      </c>
      <c r="O35" s="120"/>
      <c r="P35" s="135">
        <v>2</v>
      </c>
      <c r="Q35" s="124">
        <v>200</v>
      </c>
      <c r="R35" s="125">
        <f t="shared" si="1"/>
        <v>400</v>
      </c>
      <c r="S35" s="125"/>
      <c r="T35" s="125"/>
      <c r="U35" s="104" t="s">
        <v>632</v>
      </c>
      <c r="V35" s="126"/>
      <c r="W35" s="104"/>
      <c r="X35" s="176">
        <f t="shared" si="0"/>
        <v>26395.8</v>
      </c>
    </row>
    <row r="36" spans="1:24" ht="36" x14ac:dyDescent="0.2">
      <c r="A36" s="113" t="s">
        <v>897</v>
      </c>
      <c r="B36" s="174">
        <v>28</v>
      </c>
      <c r="C36" s="97" t="s">
        <v>698</v>
      </c>
      <c r="D36" s="97"/>
      <c r="E36" s="97" t="s">
        <v>714</v>
      </c>
      <c r="F36" s="97" t="s">
        <v>778</v>
      </c>
      <c r="G36" s="97" t="s">
        <v>716</v>
      </c>
      <c r="H36" s="116" t="s">
        <v>1011</v>
      </c>
      <c r="I36" s="97" t="s">
        <v>1012</v>
      </c>
      <c r="J36" s="97" t="s">
        <v>1036</v>
      </c>
      <c r="K36" s="116" t="s">
        <v>682</v>
      </c>
      <c r="L36" s="96"/>
      <c r="M36" s="116" t="s">
        <v>684</v>
      </c>
      <c r="N36" s="112" t="s">
        <v>681</v>
      </c>
      <c r="O36" s="96" t="s">
        <v>720</v>
      </c>
      <c r="P36" s="101">
        <v>6</v>
      </c>
      <c r="Q36" s="102">
        <v>225</v>
      </c>
      <c r="R36" s="129">
        <f t="shared" si="1"/>
        <v>1350</v>
      </c>
      <c r="S36" s="129"/>
      <c r="T36" s="129"/>
      <c r="U36" s="104"/>
      <c r="V36" s="126"/>
      <c r="W36" s="104"/>
      <c r="X36" s="176">
        <f t="shared" si="0"/>
        <v>27745.8</v>
      </c>
    </row>
    <row r="37" spans="1:24" ht="24" x14ac:dyDescent="0.2">
      <c r="A37" s="113" t="s">
        <v>898</v>
      </c>
      <c r="B37" s="174">
        <v>29</v>
      </c>
      <c r="C37" s="97" t="s">
        <v>698</v>
      </c>
      <c r="D37" s="97"/>
      <c r="E37" s="97" t="s">
        <v>714</v>
      </c>
      <c r="F37" s="97" t="s">
        <v>778</v>
      </c>
      <c r="G37" s="97" t="s">
        <v>716</v>
      </c>
      <c r="H37" s="116" t="s">
        <v>1018</v>
      </c>
      <c r="I37" s="97" t="s">
        <v>1019</v>
      </c>
      <c r="J37" s="97" t="s">
        <v>1037</v>
      </c>
      <c r="K37" s="116" t="s">
        <v>682</v>
      </c>
      <c r="L37" s="116"/>
      <c r="M37" s="116" t="s">
        <v>684</v>
      </c>
      <c r="N37" s="112" t="s">
        <v>681</v>
      </c>
      <c r="O37" s="96" t="s">
        <v>720</v>
      </c>
      <c r="P37" s="101">
        <v>4</v>
      </c>
      <c r="Q37" s="102">
        <v>208</v>
      </c>
      <c r="R37" s="129">
        <f t="shared" si="1"/>
        <v>832</v>
      </c>
      <c r="S37" s="129"/>
      <c r="T37" s="129"/>
      <c r="U37" s="104"/>
      <c r="V37" s="126"/>
      <c r="W37" s="104"/>
      <c r="X37" s="176">
        <f t="shared" si="0"/>
        <v>28577.8</v>
      </c>
    </row>
    <row r="38" spans="1:24" ht="24" x14ac:dyDescent="0.2">
      <c r="A38" s="113" t="s">
        <v>899</v>
      </c>
      <c r="B38" s="174">
        <v>30</v>
      </c>
      <c r="C38" s="97" t="s">
        <v>698</v>
      </c>
      <c r="D38" s="97"/>
      <c r="E38" s="97" t="s">
        <v>714</v>
      </c>
      <c r="F38" s="97" t="s">
        <v>778</v>
      </c>
      <c r="G38" s="97" t="s">
        <v>716</v>
      </c>
      <c r="H38" s="116" t="s">
        <v>1038</v>
      </c>
      <c r="I38" s="97" t="s">
        <v>1039</v>
      </c>
      <c r="J38" s="97" t="s">
        <v>1040</v>
      </c>
      <c r="K38" s="116" t="s">
        <v>682</v>
      </c>
      <c r="L38" s="116"/>
      <c r="M38" s="116" t="s">
        <v>684</v>
      </c>
      <c r="N38" s="112" t="s">
        <v>681</v>
      </c>
      <c r="O38" s="96" t="s">
        <v>720</v>
      </c>
      <c r="P38" s="101">
        <v>2</v>
      </c>
      <c r="Q38" s="102">
        <v>179</v>
      </c>
      <c r="R38" s="129">
        <f t="shared" si="1"/>
        <v>358</v>
      </c>
      <c r="S38" s="129"/>
      <c r="T38" s="129"/>
      <c r="U38" s="104"/>
      <c r="V38" s="126"/>
      <c r="W38" s="104"/>
      <c r="X38" s="176">
        <f t="shared" si="0"/>
        <v>28935.8</v>
      </c>
    </row>
    <row r="39" spans="1:24" ht="24" x14ac:dyDescent="0.2">
      <c r="A39" s="113" t="s">
        <v>900</v>
      </c>
      <c r="B39" s="174">
        <v>31</v>
      </c>
      <c r="C39" s="97" t="s">
        <v>698</v>
      </c>
      <c r="D39" s="97"/>
      <c r="E39" s="97" t="s">
        <v>714</v>
      </c>
      <c r="F39" s="97" t="s">
        <v>778</v>
      </c>
      <c r="G39" s="97" t="s">
        <v>716</v>
      </c>
      <c r="H39" s="116" t="s">
        <v>1038</v>
      </c>
      <c r="I39" s="97" t="s">
        <v>1039</v>
      </c>
      <c r="J39" s="97" t="s">
        <v>1041</v>
      </c>
      <c r="K39" s="116" t="s">
        <v>682</v>
      </c>
      <c r="L39" s="116"/>
      <c r="M39" s="116" t="s">
        <v>684</v>
      </c>
      <c r="N39" s="112" t="s">
        <v>681</v>
      </c>
      <c r="O39" s="96" t="s">
        <v>720</v>
      </c>
      <c r="P39" s="101">
        <v>4</v>
      </c>
      <c r="Q39" s="102">
        <v>104</v>
      </c>
      <c r="R39" s="129">
        <f t="shared" si="1"/>
        <v>416</v>
      </c>
      <c r="S39" s="129"/>
      <c r="T39" s="129"/>
      <c r="U39" s="104"/>
      <c r="V39" s="126"/>
      <c r="W39" s="104"/>
      <c r="X39" s="176">
        <f t="shared" si="0"/>
        <v>29351.8</v>
      </c>
    </row>
    <row r="40" spans="1:24" ht="48" x14ac:dyDescent="0.2">
      <c r="A40" s="113" t="s">
        <v>901</v>
      </c>
      <c r="B40" s="174">
        <v>32</v>
      </c>
      <c r="C40" s="97" t="s">
        <v>698</v>
      </c>
      <c r="D40" s="97"/>
      <c r="E40" s="97" t="s">
        <v>714</v>
      </c>
      <c r="F40" s="97" t="s">
        <v>730</v>
      </c>
      <c r="G40" s="97" t="s">
        <v>1007</v>
      </c>
      <c r="H40" s="116">
        <v>301</v>
      </c>
      <c r="I40" s="97" t="s">
        <v>1042</v>
      </c>
      <c r="J40" s="97" t="s">
        <v>1043</v>
      </c>
      <c r="K40" s="116" t="s">
        <v>707</v>
      </c>
      <c r="L40" s="116"/>
      <c r="M40" s="116" t="s">
        <v>684</v>
      </c>
      <c r="N40" s="112" t="s">
        <v>681</v>
      </c>
      <c r="O40" s="96" t="s">
        <v>720</v>
      </c>
      <c r="P40" s="101">
        <v>6</v>
      </c>
      <c r="Q40" s="102">
        <v>540</v>
      </c>
      <c r="R40" s="129">
        <f t="shared" si="1"/>
        <v>3240</v>
      </c>
      <c r="S40" s="129"/>
      <c r="T40" s="129"/>
      <c r="U40" s="104"/>
      <c r="V40" s="126"/>
      <c r="W40" s="104"/>
      <c r="X40" s="176">
        <f t="shared" si="0"/>
        <v>32591.8</v>
      </c>
    </row>
    <row r="41" spans="1:24" ht="24" x14ac:dyDescent="0.2">
      <c r="A41" s="113" t="s">
        <v>902</v>
      </c>
      <c r="B41" s="174">
        <v>33</v>
      </c>
      <c r="C41" s="97" t="s">
        <v>698</v>
      </c>
      <c r="D41" s="98"/>
      <c r="E41" s="97" t="s">
        <v>714</v>
      </c>
      <c r="F41" s="97" t="s">
        <v>730</v>
      </c>
      <c r="G41" s="97" t="s">
        <v>1007</v>
      </c>
      <c r="H41" s="116">
        <v>338</v>
      </c>
      <c r="I41" s="97" t="s">
        <v>1042</v>
      </c>
      <c r="J41" s="97" t="s">
        <v>1044</v>
      </c>
      <c r="K41" s="116" t="s">
        <v>707</v>
      </c>
      <c r="L41" s="116"/>
      <c r="M41" s="116" t="s">
        <v>684</v>
      </c>
      <c r="N41" s="112" t="s">
        <v>681</v>
      </c>
      <c r="O41" s="96" t="s">
        <v>720</v>
      </c>
      <c r="P41" s="101">
        <v>4</v>
      </c>
      <c r="Q41" s="102">
        <v>375</v>
      </c>
      <c r="R41" s="129">
        <f t="shared" si="1"/>
        <v>1500</v>
      </c>
      <c r="S41" s="129"/>
      <c r="T41" s="129"/>
      <c r="U41" s="104"/>
      <c r="V41" s="126"/>
      <c r="W41" s="104"/>
      <c r="X41" s="176">
        <f t="shared" si="0"/>
        <v>34091.800000000003</v>
      </c>
    </row>
    <row r="42" spans="1:24" ht="24" x14ac:dyDescent="0.2">
      <c r="A42" s="113" t="s">
        <v>903</v>
      </c>
      <c r="B42" s="174">
        <v>34</v>
      </c>
      <c r="C42" s="97" t="s">
        <v>698</v>
      </c>
      <c r="D42" s="98"/>
      <c r="E42" s="97" t="s">
        <v>714</v>
      </c>
      <c r="F42" s="97" t="s">
        <v>730</v>
      </c>
      <c r="G42" s="97" t="s">
        <v>1007</v>
      </c>
      <c r="H42" s="116" t="s">
        <v>1045</v>
      </c>
      <c r="I42" s="97" t="s">
        <v>1046</v>
      </c>
      <c r="J42" s="116" t="s">
        <v>1047</v>
      </c>
      <c r="K42" s="116" t="s">
        <v>707</v>
      </c>
      <c r="L42" s="116"/>
      <c r="M42" s="116" t="s">
        <v>684</v>
      </c>
      <c r="N42" s="112" t="s">
        <v>681</v>
      </c>
      <c r="O42" s="96"/>
      <c r="P42" s="101">
        <v>3</v>
      </c>
      <c r="Q42" s="102">
        <v>295</v>
      </c>
      <c r="R42" s="129">
        <f t="shared" si="1"/>
        <v>885</v>
      </c>
      <c r="S42" s="129"/>
      <c r="T42" s="129"/>
      <c r="U42" s="104"/>
      <c r="V42" s="126"/>
      <c r="W42" s="104"/>
      <c r="X42" s="176">
        <f t="shared" si="0"/>
        <v>34976.800000000003</v>
      </c>
    </row>
    <row r="43" spans="1:24" ht="24" x14ac:dyDescent="0.2">
      <c r="A43" s="113" t="s">
        <v>905</v>
      </c>
      <c r="B43" s="174">
        <v>35</v>
      </c>
      <c r="C43" s="97" t="s">
        <v>698</v>
      </c>
      <c r="D43" s="98"/>
      <c r="E43" s="97" t="s">
        <v>714</v>
      </c>
      <c r="F43" s="97" t="s">
        <v>730</v>
      </c>
      <c r="G43" s="97" t="s">
        <v>1007</v>
      </c>
      <c r="H43" s="116" t="s">
        <v>1045</v>
      </c>
      <c r="I43" s="97" t="s">
        <v>1046</v>
      </c>
      <c r="J43" s="97" t="s">
        <v>1048</v>
      </c>
      <c r="K43" s="116" t="s">
        <v>707</v>
      </c>
      <c r="L43" s="96"/>
      <c r="M43" s="116" t="s">
        <v>684</v>
      </c>
      <c r="N43" s="112" t="s">
        <v>681</v>
      </c>
      <c r="O43" s="96"/>
      <c r="P43" s="101">
        <v>3</v>
      </c>
      <c r="Q43" s="102">
        <v>145</v>
      </c>
      <c r="R43" s="129">
        <f t="shared" si="1"/>
        <v>435</v>
      </c>
      <c r="S43" s="129"/>
      <c r="T43" s="129"/>
      <c r="U43" s="104"/>
      <c r="V43" s="126"/>
      <c r="W43" s="104"/>
      <c r="X43" s="176">
        <f t="shared" si="0"/>
        <v>35411.800000000003</v>
      </c>
    </row>
    <row r="44" spans="1:24" ht="24" x14ac:dyDescent="0.2">
      <c r="A44" s="113" t="s">
        <v>906</v>
      </c>
      <c r="B44" s="174">
        <v>36</v>
      </c>
      <c r="C44" s="97" t="s">
        <v>698</v>
      </c>
      <c r="D44" s="98"/>
      <c r="E44" s="97" t="s">
        <v>714</v>
      </c>
      <c r="F44" s="97" t="s">
        <v>1033</v>
      </c>
      <c r="G44" s="97" t="s">
        <v>1007</v>
      </c>
      <c r="H44" s="116">
        <v>444</v>
      </c>
      <c r="I44" s="97" t="s">
        <v>1009</v>
      </c>
      <c r="J44" s="97" t="s">
        <v>1049</v>
      </c>
      <c r="K44" s="116" t="s">
        <v>702</v>
      </c>
      <c r="L44" s="96" t="s">
        <v>795</v>
      </c>
      <c r="M44" s="96" t="s">
        <v>683</v>
      </c>
      <c r="N44" s="112" t="s">
        <v>681</v>
      </c>
      <c r="O44" s="96" t="s">
        <v>720</v>
      </c>
      <c r="P44" s="101">
        <v>1</v>
      </c>
      <c r="Q44" s="102">
        <v>890</v>
      </c>
      <c r="R44" s="129">
        <f t="shared" si="1"/>
        <v>890</v>
      </c>
      <c r="S44" s="129"/>
      <c r="T44" s="129"/>
      <c r="U44" s="104"/>
      <c r="V44" s="126"/>
      <c r="W44" s="104"/>
      <c r="X44" s="176">
        <f t="shared" si="0"/>
        <v>36301.800000000003</v>
      </c>
    </row>
    <row r="45" spans="1:24" ht="24" x14ac:dyDescent="0.2">
      <c r="A45" s="113" t="s">
        <v>907</v>
      </c>
      <c r="B45" s="174">
        <v>37</v>
      </c>
      <c r="C45" s="97" t="s">
        <v>698</v>
      </c>
      <c r="D45" s="98"/>
      <c r="E45" s="97" t="s">
        <v>714</v>
      </c>
      <c r="F45" s="97" t="s">
        <v>1033</v>
      </c>
      <c r="G45" s="97" t="s">
        <v>1007</v>
      </c>
      <c r="H45" s="116">
        <v>430</v>
      </c>
      <c r="I45" s="97" t="s">
        <v>1050</v>
      </c>
      <c r="J45" s="97" t="s">
        <v>1049</v>
      </c>
      <c r="K45" s="116" t="s">
        <v>702</v>
      </c>
      <c r="L45" s="96" t="s">
        <v>795</v>
      </c>
      <c r="M45" s="96" t="s">
        <v>683</v>
      </c>
      <c r="N45" s="112" t="s">
        <v>681</v>
      </c>
      <c r="O45" s="96" t="s">
        <v>720</v>
      </c>
      <c r="P45" s="101">
        <v>1</v>
      </c>
      <c r="Q45" s="102">
        <v>890</v>
      </c>
      <c r="R45" s="129">
        <f t="shared" si="1"/>
        <v>890</v>
      </c>
      <c r="S45" s="129"/>
      <c r="T45" s="129"/>
      <c r="U45" s="104"/>
      <c r="V45" s="126"/>
      <c r="W45" s="104"/>
      <c r="X45" s="176">
        <f t="shared" si="0"/>
        <v>37191.800000000003</v>
      </c>
    </row>
    <row r="46" spans="1:24" ht="24" x14ac:dyDescent="0.2">
      <c r="A46" s="113" t="s">
        <v>908</v>
      </c>
      <c r="B46" s="174">
        <v>38</v>
      </c>
      <c r="C46" s="97" t="s">
        <v>698</v>
      </c>
      <c r="D46" s="97"/>
      <c r="E46" s="97" t="s">
        <v>714</v>
      </c>
      <c r="F46" s="97" t="s">
        <v>749</v>
      </c>
      <c r="G46" s="97" t="s">
        <v>1007</v>
      </c>
      <c r="H46" s="114">
        <v>538</v>
      </c>
      <c r="I46" s="97"/>
      <c r="J46" s="97" t="s">
        <v>1051</v>
      </c>
      <c r="K46" s="116"/>
      <c r="L46" s="96" t="s">
        <v>1052</v>
      </c>
      <c r="M46" s="96" t="s">
        <v>683</v>
      </c>
      <c r="N46" s="112" t="s">
        <v>681</v>
      </c>
      <c r="O46" s="96" t="s">
        <v>720</v>
      </c>
      <c r="P46" s="101">
        <v>10</v>
      </c>
      <c r="Q46" s="102">
        <v>399</v>
      </c>
      <c r="R46" s="129">
        <f t="shared" si="1"/>
        <v>3990</v>
      </c>
      <c r="S46" s="129"/>
      <c r="T46" s="129"/>
      <c r="U46" s="104"/>
      <c r="V46" s="126"/>
      <c r="W46" s="104"/>
      <c r="X46" s="176">
        <f t="shared" si="0"/>
        <v>41181.800000000003</v>
      </c>
    </row>
    <row r="47" spans="1:24" ht="24" x14ac:dyDescent="0.2">
      <c r="A47" s="113" t="s">
        <v>909</v>
      </c>
      <c r="B47" s="174">
        <v>39</v>
      </c>
      <c r="C47" s="131" t="s">
        <v>698</v>
      </c>
      <c r="D47" s="98"/>
      <c r="E47" s="131" t="s">
        <v>714</v>
      </c>
      <c r="F47" s="131" t="s">
        <v>778</v>
      </c>
      <c r="G47" s="131" t="s">
        <v>716</v>
      </c>
      <c r="H47" s="116" t="s">
        <v>1014</v>
      </c>
      <c r="I47" s="97" t="s">
        <v>1015</v>
      </c>
      <c r="J47" s="97" t="s">
        <v>1053</v>
      </c>
      <c r="K47" s="116" t="s">
        <v>680</v>
      </c>
      <c r="L47" s="96">
        <v>10</v>
      </c>
      <c r="M47" s="96" t="s">
        <v>683</v>
      </c>
      <c r="N47" s="112" t="s">
        <v>681</v>
      </c>
      <c r="O47" s="96" t="s">
        <v>720</v>
      </c>
      <c r="P47" s="101">
        <v>6</v>
      </c>
      <c r="Q47" s="102">
        <v>40</v>
      </c>
      <c r="R47" s="129">
        <f t="shared" si="1"/>
        <v>240</v>
      </c>
      <c r="S47" s="129"/>
      <c r="T47" s="129"/>
      <c r="U47" s="104"/>
      <c r="V47" s="126"/>
      <c r="W47" s="104"/>
      <c r="X47" s="176">
        <f t="shared" si="0"/>
        <v>41421.800000000003</v>
      </c>
    </row>
    <row r="48" spans="1:24" ht="24" x14ac:dyDescent="0.2">
      <c r="A48" s="113" t="s">
        <v>910</v>
      </c>
      <c r="B48" s="174">
        <v>40</v>
      </c>
      <c r="C48" s="131" t="s">
        <v>698</v>
      </c>
      <c r="D48" s="98"/>
      <c r="E48" s="131" t="s">
        <v>714</v>
      </c>
      <c r="F48" s="131" t="s">
        <v>778</v>
      </c>
      <c r="G48" s="131" t="s">
        <v>716</v>
      </c>
      <c r="H48" s="116" t="s">
        <v>1014</v>
      </c>
      <c r="I48" s="97" t="s">
        <v>1015</v>
      </c>
      <c r="J48" s="97" t="s">
        <v>1054</v>
      </c>
      <c r="K48" s="116" t="s">
        <v>680</v>
      </c>
      <c r="L48" s="96">
        <v>10</v>
      </c>
      <c r="M48" s="96" t="s">
        <v>683</v>
      </c>
      <c r="N48" s="112" t="s">
        <v>681</v>
      </c>
      <c r="O48" s="96" t="s">
        <v>720</v>
      </c>
      <c r="P48" s="101">
        <v>10</v>
      </c>
      <c r="Q48" s="102">
        <v>25</v>
      </c>
      <c r="R48" s="129">
        <f t="shared" si="1"/>
        <v>250</v>
      </c>
      <c r="S48" s="129"/>
      <c r="T48" s="129"/>
      <c r="U48" s="104"/>
      <c r="V48" s="126"/>
      <c r="W48" s="104"/>
      <c r="X48" s="176">
        <f t="shared" si="0"/>
        <v>41671.800000000003</v>
      </c>
    </row>
    <row r="49" spans="1:24" ht="24" x14ac:dyDescent="0.2">
      <c r="A49" s="113" t="s">
        <v>913</v>
      </c>
      <c r="B49" s="174">
        <v>41</v>
      </c>
      <c r="C49" s="131" t="s">
        <v>698</v>
      </c>
      <c r="D49" s="97"/>
      <c r="E49" s="97" t="s">
        <v>714</v>
      </c>
      <c r="F49" s="97" t="s">
        <v>730</v>
      </c>
      <c r="G49" s="97" t="s">
        <v>716</v>
      </c>
      <c r="H49" s="116" t="s">
        <v>1028</v>
      </c>
      <c r="I49" s="97" t="s">
        <v>1029</v>
      </c>
      <c r="J49" s="130" t="s">
        <v>1055</v>
      </c>
      <c r="K49" s="97" t="s">
        <v>1031</v>
      </c>
      <c r="L49" s="96">
        <v>0</v>
      </c>
      <c r="M49" s="96" t="s">
        <v>683</v>
      </c>
      <c r="N49" s="112" t="s">
        <v>1032</v>
      </c>
      <c r="O49" s="96"/>
      <c r="P49" s="101">
        <v>2</v>
      </c>
      <c r="Q49" s="102">
        <v>305</v>
      </c>
      <c r="R49" s="129">
        <f t="shared" si="1"/>
        <v>610</v>
      </c>
      <c r="S49" s="129"/>
      <c r="T49" s="129"/>
      <c r="U49" s="104"/>
      <c r="V49" s="126"/>
      <c r="W49" s="104"/>
      <c r="X49" s="176">
        <f t="shared" si="0"/>
        <v>42281.8</v>
      </c>
    </row>
    <row r="50" spans="1:24" ht="24" x14ac:dyDescent="0.2">
      <c r="A50" s="113" t="s">
        <v>912</v>
      </c>
      <c r="B50" s="174">
        <v>42</v>
      </c>
      <c r="C50" s="131" t="s">
        <v>698</v>
      </c>
      <c r="D50" s="97"/>
      <c r="E50" s="97" t="s">
        <v>714</v>
      </c>
      <c r="F50" s="97" t="s">
        <v>778</v>
      </c>
      <c r="G50" s="97" t="s">
        <v>716</v>
      </c>
      <c r="H50" s="116" t="s">
        <v>1038</v>
      </c>
      <c r="I50" s="97" t="s">
        <v>1039</v>
      </c>
      <c r="J50" s="132" t="s">
        <v>1056</v>
      </c>
      <c r="K50" s="116" t="s">
        <v>682</v>
      </c>
      <c r="L50" s="96"/>
      <c r="M50" s="96" t="s">
        <v>683</v>
      </c>
      <c r="N50" s="112" t="s">
        <v>681</v>
      </c>
      <c r="O50" s="96" t="s">
        <v>720</v>
      </c>
      <c r="P50" s="101">
        <v>1</v>
      </c>
      <c r="Q50" s="102">
        <v>748</v>
      </c>
      <c r="R50" s="129">
        <f t="shared" si="1"/>
        <v>748</v>
      </c>
      <c r="S50" s="129"/>
      <c r="T50" s="129"/>
      <c r="U50" s="104"/>
      <c r="V50" s="126"/>
      <c r="W50" s="104"/>
      <c r="X50" s="176">
        <f t="shared" si="0"/>
        <v>43029.8</v>
      </c>
    </row>
    <row r="51" spans="1:24" ht="31" thickBot="1" x14ac:dyDescent="0.25">
      <c r="A51" s="82" t="s">
        <v>669</v>
      </c>
      <c r="B51" s="82"/>
      <c r="C51" s="82"/>
      <c r="D51" s="83"/>
      <c r="E51" s="83"/>
      <c r="F51" s="83"/>
      <c r="G51" s="83"/>
      <c r="H51" s="83"/>
      <c r="I51" s="83"/>
      <c r="J51" s="83"/>
      <c r="K51" s="85"/>
      <c r="L51" s="85"/>
      <c r="M51" s="85"/>
      <c r="N51" s="85"/>
      <c r="O51" s="85"/>
      <c r="P51" s="86"/>
      <c r="Q51" s="91"/>
      <c r="R51" s="84">
        <f>SUM(R9:R50)</f>
        <v>43029.8</v>
      </c>
      <c r="S51" s="84">
        <f>SUM(S9:S50)</f>
        <v>0</v>
      </c>
      <c r="T51" s="84">
        <f>SUM(T9:T50)</f>
        <v>0</v>
      </c>
      <c r="U51" s="81"/>
      <c r="V51" s="84">
        <f>SUM(V9:V50)</f>
        <v>0</v>
      </c>
      <c r="W51" s="81"/>
    </row>
    <row r="52" spans="1:24" ht="18" customHeight="1" thickTop="1" x14ac:dyDescent="0.2"/>
    <row r="53" spans="1:24" s="79" customFormat="1" x14ac:dyDescent="0.2">
      <c r="K53" s="89"/>
      <c r="L53" s="89"/>
      <c r="M53" s="89"/>
      <c r="N53" s="89"/>
      <c r="O53" s="89"/>
      <c r="P53" s="90"/>
      <c r="Q53" s="93"/>
      <c r="R53" s="80"/>
      <c r="S53" s="80"/>
      <c r="T53" s="80"/>
    </row>
  </sheetData>
  <sortState ref="A9:W50">
    <sortCondition ref="B9:B50"/>
  </sortState>
  <mergeCells count="6">
    <mergeCell ref="A7:W7"/>
    <mergeCell ref="A2:W2"/>
    <mergeCell ref="A3:W3"/>
    <mergeCell ref="A4:W4"/>
    <mergeCell ref="A5:J5"/>
    <mergeCell ref="A6:W6"/>
  </mergeCells>
  <dataValidations count="3">
    <dataValidation type="list" allowBlank="1" showInputMessage="1" showErrorMessage="1" sqref="M19:N22" xr:uid="{332C8277-CA00-5849-AB90-99983FF8ACB7}">
      <formula1>"Low, Medium, High"</formula1>
    </dataValidation>
    <dataValidation type="list" allowBlank="1" showInputMessage="1" showErrorMessage="1" sqref="K19:K22" xr:uid="{ACF64846-459A-0849-BDD4-1EAF707E2B14}">
      <formula1>"Replace, Unmet Need"</formula1>
    </dataValidation>
    <dataValidation type="list" allowBlank="1" showInputMessage="1" showErrorMessage="1" sqref="U9:U50" xr:uid="{00000000-0002-0000-0200-000000000000}">
      <formula1>"Academic Excellence, Community Engagement, Enrollment, Increased Revenue, Safety"</formula1>
    </dataValidation>
  </dataValidations>
  <hyperlinks>
    <hyperlink ref="A6:W6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200-000000000000}"/>
    <hyperlink ref="A5:J5" r:id="rId2" display="&gt; Computers and mobile devices please submit this form:  Service Offering: Classroom/Lab Request for Funding – Hardware and you may contact Amy Kullgren in IT.   " xr:uid="{00000000-0004-0000-0200-000001000000}"/>
    <hyperlink ref="M6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200-000002000000}"/>
    <hyperlink ref="D6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00000000-0004-0000-0200-000003000000}"/>
    <hyperlink ref="D5" r:id="rId5" display="&gt; Computers and mobile devices please submit this form:  Service Offering: Classroom/Lab Request for Funding – Hardware and you may contact Amy Kullgren in IT.   " xr:uid="{00000000-0004-0000-0200-000004000000}"/>
  </hyperlinks>
  <pageMargins left="0.2" right="0.2" top="0.25" bottom="0.25" header="0.3" footer="0.3"/>
  <pageSetup paperSize="5" orientation="landscape" r:id="rId6"/>
  <headerFooter>
    <oddFooter>&amp;Lprinted &amp;D&amp;T&amp;C&amp;Z&amp;F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796EB26D-48EC-4F49-92D9-FF35AF41E2D3}">
          <x14:formula1>
            <xm:f>'/Users/dd7849/Desktop/M:\SEST\2019 Budget\[SEST FY2019-20 Capital Equipment Requests (below 1000) - document three..._.xlsx]Sheet1'!#REF!</xm:f>
          </x14:formula1>
          <xm:sqref>K27</xm:sqref>
        </x14:dataValidation>
        <x14:dataValidation type="list" allowBlank="1" showInputMessage="1" showErrorMessage="1" xr:uid="{032C3B00-F3FD-4D4B-BC89-39AEA2830656}">
          <x14:formula1>
            <xm:f>'[SEST FY2019-20 Capital Equipment Requests Chemistry Biochemistry - docum.._.xlsx]Sheet1'!#REF!</xm:f>
          </x14:formula1>
          <xm:sqref>M23:N27 K23:K26</xm:sqref>
        </x14:dataValidation>
        <x14:dataValidation type="list" allowBlank="1" showInputMessage="1" showErrorMessage="1" xr:uid="{06F41DAE-F9F0-F445-9B64-A94C3E24829D}">
          <x14:formula1>
            <xm:f>'[SEST FY2019-20 Capital Equipment Requests (below 1000) - document three PEP.xlsx]Sheet1'!#REF!</xm:f>
          </x14:formula1>
          <xm:sqref>M28:N40 K28:K40</xm:sqref>
        </x14:dataValidation>
        <x14:dataValidation type="list" allowBlank="1" showInputMessage="1" showErrorMessage="1" xr:uid="{4CE1EBA2-1944-6440-A8DF-FED8833C9E26}">
          <x14:formula1>
            <xm:f>'[SEST FY2019-20 Capital Equipment Requests (below 1000) - Marjani.xlsx]Sheet1'!#REF!</xm:f>
          </x14:formula1>
          <xm:sqref>M49:N50</xm:sqref>
        </x14:dataValidation>
        <x14:dataValidation type="list" allowBlank="1" showInputMessage="1" showErrorMessage="1" xr:uid="{90B2C3BA-C3DC-514B-AA46-72BC33000BC9}">
          <x14:formula1>
            <xm:f>'/Users/dd7849/Desktop/S:\budget\Budget%20FY18\Zero%20Base%20Budgeting%20Pilot\Budget%20Models%20Draft%20for%20Pilot_Lisa%20Working%20Copies\Financial%20Data%20by%20Department\Athletics\[CCSU_Budget_Model_Athletics_Revised%20Pilot.xlsx]Sheet1'!#REF!</xm:f>
          </x14:formula1>
          <xm:sqref>K49:K50</xm:sqref>
        </x14:dataValidation>
        <x14:dataValidation type="list" allowBlank="1" showInputMessage="1" showErrorMessage="1" xr:uid="{0294795C-757B-724C-848C-E01F5CC3D3D8}">
          <x14:formula1>
            <xm:f>'[Copy of SEST FY2019-20 Capital Equipment Requests (below 1000) - document three..._.xlsx]Sheet1'!#REF!</xm:f>
          </x14:formula1>
          <xm:sqref>K47:K48 M47:N48</xm:sqref>
        </x14:dataValidation>
        <x14:dataValidation type="list" allowBlank="1" showInputMessage="1" showErrorMessage="1" xr:uid="{5F541BBB-A8EF-A444-A0B4-953B266C47C4}">
          <x14:formula1>
            <xm:f>'[SEST.FY2019-20.CapitalEquipmentRequests (below 1000) - document three.... copy.xlsx]Sheet1'!#REF!</xm:f>
          </x14:formula1>
          <xm:sqref>K45:K46 M45:N46</xm:sqref>
        </x14:dataValidation>
        <x14:dataValidation type="list" allowBlank="1" showInputMessage="1" showErrorMessage="1" xr:uid="{CA5BB71B-4628-2A4F-B14D-C8FB3EE6AAD3}">
          <x14:formula1>
            <xm:f>'/Users/dd7849/Desktop/M:\[SEST FY2019-20 BIOLOGY Capital Equip Requests (below 1000) (version 1).xlsb]Sheet1'!#REF!</xm:f>
          </x14:formula1>
          <xm:sqref>K41:K44 M41:N44</xm:sqref>
        </x14:dataValidation>
        <x14:dataValidation type="list" allowBlank="1" showInputMessage="1" showErrorMessage="1" xr:uid="{C55B35FB-F79E-E046-8F61-DBD47463EEFA}">
          <x14:formula1>
            <xm:f>'[Copy of 0107-19 DOCT THREE---FY20 Capital Equipment Requests_RW(2).xlsx]Sheet1'!#REF!</xm:f>
          </x14:formula1>
          <xm:sqref>K9:K18 M9:N18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/>
  </sheetViews>
  <sheetFormatPr baseColWidth="10" defaultColWidth="8.83203125" defaultRowHeight="15" x14ac:dyDescent="0.2"/>
  <cols>
    <col min="1" max="1" width="11.83203125" bestFit="1" customWidth="1"/>
    <col min="3" max="3" width="23.1640625" bestFit="1" customWidth="1"/>
  </cols>
  <sheetData>
    <row r="1" spans="1:3" x14ac:dyDescent="0.2">
      <c r="A1" t="s">
        <v>680</v>
      </c>
      <c r="B1" t="s">
        <v>681</v>
      </c>
      <c r="C1" t="s">
        <v>632</v>
      </c>
    </row>
    <row r="2" spans="1:3" x14ac:dyDescent="0.2">
      <c r="A2" t="s">
        <v>682</v>
      </c>
      <c r="B2" t="s">
        <v>683</v>
      </c>
      <c r="C2" t="s">
        <v>65</v>
      </c>
    </row>
    <row r="3" spans="1:3" x14ac:dyDescent="0.2">
      <c r="B3" t="s">
        <v>684</v>
      </c>
      <c r="C3" t="s">
        <v>685</v>
      </c>
    </row>
    <row r="4" spans="1:3" x14ac:dyDescent="0.2">
      <c r="C4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B286"/>
  <sheetViews>
    <sheetView workbookViewId="0">
      <selection activeCell="B33" sqref="B33"/>
    </sheetView>
  </sheetViews>
  <sheetFormatPr baseColWidth="10" defaultColWidth="9.1640625" defaultRowHeight="12" x14ac:dyDescent="0.15"/>
  <cols>
    <col min="1" max="16384" width="9.1640625" style="75"/>
  </cols>
  <sheetData>
    <row r="1" spans="1:2" x14ac:dyDescent="0.15">
      <c r="A1" s="76" t="s">
        <v>628</v>
      </c>
      <c r="B1" s="76" t="s">
        <v>627</v>
      </c>
    </row>
    <row r="2" spans="1:2" x14ac:dyDescent="0.15">
      <c r="A2" s="76" t="s">
        <v>626</v>
      </c>
      <c r="B2" s="76" t="s">
        <v>625</v>
      </c>
    </row>
    <row r="3" spans="1:2" x14ac:dyDescent="0.15">
      <c r="A3" s="76" t="s">
        <v>624</v>
      </c>
      <c r="B3" s="76" t="s">
        <v>623</v>
      </c>
    </row>
    <row r="4" spans="1:2" x14ac:dyDescent="0.15">
      <c r="A4" s="76" t="s">
        <v>622</v>
      </c>
      <c r="B4" s="76" t="s">
        <v>621</v>
      </c>
    </row>
    <row r="5" spans="1:2" x14ac:dyDescent="0.15">
      <c r="A5" s="76" t="s">
        <v>620</v>
      </c>
      <c r="B5" s="76" t="s">
        <v>619</v>
      </c>
    </row>
    <row r="6" spans="1:2" x14ac:dyDescent="0.15">
      <c r="A6" s="76" t="s">
        <v>618</v>
      </c>
      <c r="B6" s="76" t="s">
        <v>617</v>
      </c>
    </row>
    <row r="7" spans="1:2" x14ac:dyDescent="0.15">
      <c r="A7" s="76" t="s">
        <v>616</v>
      </c>
      <c r="B7" s="76" t="s">
        <v>615</v>
      </c>
    </row>
    <row r="8" spans="1:2" x14ac:dyDescent="0.15">
      <c r="A8" s="76" t="s">
        <v>614</v>
      </c>
      <c r="B8" s="76" t="s">
        <v>613</v>
      </c>
    </row>
    <row r="9" spans="1:2" x14ac:dyDescent="0.15">
      <c r="A9" s="76" t="s">
        <v>612</v>
      </c>
      <c r="B9" s="76" t="s">
        <v>611</v>
      </c>
    </row>
    <row r="10" spans="1:2" x14ac:dyDescent="0.15">
      <c r="A10" s="76" t="s">
        <v>610</v>
      </c>
      <c r="B10" s="76" t="s">
        <v>609</v>
      </c>
    </row>
    <row r="11" spans="1:2" x14ac:dyDescent="0.15">
      <c r="A11" s="76" t="s">
        <v>608</v>
      </c>
      <c r="B11" s="76" t="s">
        <v>607</v>
      </c>
    </row>
    <row r="12" spans="1:2" x14ac:dyDescent="0.15">
      <c r="A12" s="76" t="s">
        <v>606</v>
      </c>
      <c r="B12" s="76" t="s">
        <v>605</v>
      </c>
    </row>
    <row r="13" spans="1:2" x14ac:dyDescent="0.15">
      <c r="A13" s="76" t="s">
        <v>604</v>
      </c>
      <c r="B13" s="76" t="s">
        <v>603</v>
      </c>
    </row>
    <row r="14" spans="1:2" x14ac:dyDescent="0.15">
      <c r="A14" s="76" t="s">
        <v>602</v>
      </c>
      <c r="B14" s="76" t="s">
        <v>601</v>
      </c>
    </row>
    <row r="15" spans="1:2" x14ac:dyDescent="0.15">
      <c r="A15" s="76" t="s">
        <v>600</v>
      </c>
      <c r="B15" s="76" t="s">
        <v>599</v>
      </c>
    </row>
    <row r="16" spans="1:2" x14ac:dyDescent="0.15">
      <c r="A16" s="76" t="s">
        <v>598</v>
      </c>
      <c r="B16" s="76" t="s">
        <v>597</v>
      </c>
    </row>
    <row r="17" spans="1:2" x14ac:dyDescent="0.15">
      <c r="A17" s="76" t="s">
        <v>596</v>
      </c>
      <c r="B17" s="76" t="s">
        <v>595</v>
      </c>
    </row>
    <row r="18" spans="1:2" x14ac:dyDescent="0.15">
      <c r="A18" s="76" t="s">
        <v>594</v>
      </c>
      <c r="B18" s="76" t="s">
        <v>593</v>
      </c>
    </row>
    <row r="19" spans="1:2" x14ac:dyDescent="0.15">
      <c r="A19" s="76" t="s">
        <v>592</v>
      </c>
      <c r="B19" s="76" t="s">
        <v>591</v>
      </c>
    </row>
    <row r="20" spans="1:2" x14ac:dyDescent="0.15">
      <c r="A20" s="76" t="s">
        <v>590</v>
      </c>
      <c r="B20" s="76" t="s">
        <v>589</v>
      </c>
    </row>
    <row r="21" spans="1:2" x14ac:dyDescent="0.15">
      <c r="A21" s="76" t="s">
        <v>588</v>
      </c>
      <c r="B21" s="76" t="s">
        <v>587</v>
      </c>
    </row>
    <row r="22" spans="1:2" x14ac:dyDescent="0.15">
      <c r="A22" s="76" t="s">
        <v>586</v>
      </c>
      <c r="B22" s="76" t="s">
        <v>585</v>
      </c>
    </row>
    <row r="23" spans="1:2" x14ac:dyDescent="0.15">
      <c r="A23" s="76" t="s">
        <v>584</v>
      </c>
      <c r="B23" s="76" t="s">
        <v>583</v>
      </c>
    </row>
    <row r="24" spans="1:2" x14ac:dyDescent="0.15">
      <c r="A24" s="76" t="s">
        <v>582</v>
      </c>
      <c r="B24" s="76" t="s">
        <v>10</v>
      </c>
    </row>
    <row r="25" spans="1:2" x14ac:dyDescent="0.15">
      <c r="A25" s="76" t="s">
        <v>581</v>
      </c>
      <c r="B25" s="76" t="s">
        <v>580</v>
      </c>
    </row>
    <row r="26" spans="1:2" x14ac:dyDescent="0.15">
      <c r="A26" s="76" t="s">
        <v>579</v>
      </c>
      <c r="B26" s="76" t="s">
        <v>578</v>
      </c>
    </row>
    <row r="27" spans="1:2" x14ac:dyDescent="0.15">
      <c r="A27" s="76" t="s">
        <v>577</v>
      </c>
      <c r="B27" s="76" t="s">
        <v>576</v>
      </c>
    </row>
    <row r="28" spans="1:2" x14ac:dyDescent="0.15">
      <c r="A28" s="76" t="s">
        <v>575</v>
      </c>
      <c r="B28" s="76" t="s">
        <v>574</v>
      </c>
    </row>
    <row r="29" spans="1:2" x14ac:dyDescent="0.15">
      <c r="A29" s="76" t="s">
        <v>573</v>
      </c>
      <c r="B29" s="76" t="s">
        <v>572</v>
      </c>
    </row>
    <row r="30" spans="1:2" x14ac:dyDescent="0.15">
      <c r="A30" s="76" t="s">
        <v>571</v>
      </c>
      <c r="B30" s="76" t="s">
        <v>570</v>
      </c>
    </row>
    <row r="31" spans="1:2" x14ac:dyDescent="0.15">
      <c r="A31" s="76" t="s">
        <v>569</v>
      </c>
      <c r="B31" s="76" t="s">
        <v>568</v>
      </c>
    </row>
    <row r="32" spans="1:2" x14ac:dyDescent="0.15">
      <c r="A32" s="76" t="s">
        <v>567</v>
      </c>
      <c r="B32" s="76" t="s">
        <v>566</v>
      </c>
    </row>
    <row r="33" spans="1:2" x14ac:dyDescent="0.15">
      <c r="A33" s="76" t="s">
        <v>565</v>
      </c>
      <c r="B33" s="76" t="s">
        <v>564</v>
      </c>
    </row>
    <row r="34" spans="1:2" x14ac:dyDescent="0.15">
      <c r="A34" s="76" t="s">
        <v>563</v>
      </c>
      <c r="B34" s="76" t="s">
        <v>562</v>
      </c>
    </row>
    <row r="35" spans="1:2" x14ac:dyDescent="0.15">
      <c r="A35" s="76" t="s">
        <v>561</v>
      </c>
      <c r="B35" s="76" t="s">
        <v>560</v>
      </c>
    </row>
    <row r="36" spans="1:2" x14ac:dyDescent="0.15">
      <c r="A36" s="76" t="s">
        <v>559</v>
      </c>
      <c r="B36" s="76" t="s">
        <v>558</v>
      </c>
    </row>
    <row r="37" spans="1:2" x14ac:dyDescent="0.15">
      <c r="A37" s="76" t="s">
        <v>557</v>
      </c>
      <c r="B37" s="76" t="s">
        <v>556</v>
      </c>
    </row>
    <row r="38" spans="1:2" x14ac:dyDescent="0.15">
      <c r="A38" s="76" t="s">
        <v>555</v>
      </c>
      <c r="B38" s="76" t="s">
        <v>554</v>
      </c>
    </row>
    <row r="39" spans="1:2" x14ac:dyDescent="0.15">
      <c r="A39" s="76" t="s">
        <v>553</v>
      </c>
      <c r="B39" s="76" t="s">
        <v>552</v>
      </c>
    </row>
    <row r="40" spans="1:2" x14ac:dyDescent="0.15">
      <c r="A40" s="76" t="s">
        <v>551</v>
      </c>
      <c r="B40" s="76" t="s">
        <v>550</v>
      </c>
    </row>
    <row r="41" spans="1:2" x14ac:dyDescent="0.15">
      <c r="A41" s="76" t="s">
        <v>549</v>
      </c>
      <c r="B41" s="76" t="s">
        <v>548</v>
      </c>
    </row>
    <row r="42" spans="1:2" x14ac:dyDescent="0.15">
      <c r="A42" s="76" t="s">
        <v>547</v>
      </c>
      <c r="B42" s="76" t="s">
        <v>546</v>
      </c>
    </row>
    <row r="43" spans="1:2" x14ac:dyDescent="0.15">
      <c r="A43" s="76" t="s">
        <v>545</v>
      </c>
      <c r="B43" s="76" t="s">
        <v>544</v>
      </c>
    </row>
    <row r="44" spans="1:2" x14ac:dyDescent="0.15">
      <c r="A44" s="76" t="s">
        <v>543</v>
      </c>
      <c r="B44" s="76" t="s">
        <v>542</v>
      </c>
    </row>
    <row r="45" spans="1:2" x14ac:dyDescent="0.15">
      <c r="A45" s="76" t="s">
        <v>541</v>
      </c>
      <c r="B45" s="76" t="s">
        <v>540</v>
      </c>
    </row>
    <row r="46" spans="1:2" x14ac:dyDescent="0.15">
      <c r="A46" s="76" t="s">
        <v>539</v>
      </c>
      <c r="B46" s="76" t="s">
        <v>538</v>
      </c>
    </row>
    <row r="47" spans="1:2" x14ac:dyDescent="0.15">
      <c r="A47" s="76" t="s">
        <v>537</v>
      </c>
      <c r="B47" s="76" t="s">
        <v>536</v>
      </c>
    </row>
    <row r="48" spans="1:2" x14ac:dyDescent="0.15">
      <c r="A48" s="76" t="s">
        <v>535</v>
      </c>
      <c r="B48" s="76" t="s">
        <v>534</v>
      </c>
    </row>
    <row r="49" spans="1:2" x14ac:dyDescent="0.15">
      <c r="A49" s="76" t="s">
        <v>533</v>
      </c>
      <c r="B49" s="76" t="s">
        <v>532</v>
      </c>
    </row>
    <row r="50" spans="1:2" x14ac:dyDescent="0.15">
      <c r="A50" s="76" t="s">
        <v>531</v>
      </c>
      <c r="B50" s="76" t="s">
        <v>530</v>
      </c>
    </row>
    <row r="51" spans="1:2" x14ac:dyDescent="0.15">
      <c r="A51" s="76" t="s">
        <v>529</v>
      </c>
      <c r="B51" s="76" t="s">
        <v>528</v>
      </c>
    </row>
    <row r="52" spans="1:2" x14ac:dyDescent="0.15">
      <c r="A52" s="76" t="s">
        <v>527</v>
      </c>
      <c r="B52" s="76" t="s">
        <v>526</v>
      </c>
    </row>
    <row r="53" spans="1:2" x14ac:dyDescent="0.15">
      <c r="A53" s="76" t="s">
        <v>525</v>
      </c>
      <c r="B53" s="76" t="s">
        <v>524</v>
      </c>
    </row>
    <row r="54" spans="1:2" x14ac:dyDescent="0.15">
      <c r="A54" s="76" t="s">
        <v>523</v>
      </c>
      <c r="B54" s="76" t="s">
        <v>522</v>
      </c>
    </row>
    <row r="55" spans="1:2" x14ac:dyDescent="0.15">
      <c r="A55" s="76" t="s">
        <v>521</v>
      </c>
      <c r="B55" s="76" t="s">
        <v>520</v>
      </c>
    </row>
    <row r="56" spans="1:2" x14ac:dyDescent="0.15">
      <c r="A56" s="76" t="s">
        <v>519</v>
      </c>
      <c r="B56" s="76" t="s">
        <v>518</v>
      </c>
    </row>
    <row r="57" spans="1:2" x14ac:dyDescent="0.15">
      <c r="A57" s="76" t="s">
        <v>517</v>
      </c>
      <c r="B57" s="76" t="s">
        <v>516</v>
      </c>
    </row>
    <row r="58" spans="1:2" x14ac:dyDescent="0.15">
      <c r="A58" s="76" t="s">
        <v>515</v>
      </c>
      <c r="B58" s="76" t="s">
        <v>514</v>
      </c>
    </row>
    <row r="59" spans="1:2" x14ac:dyDescent="0.15">
      <c r="A59" s="76" t="s">
        <v>513</v>
      </c>
      <c r="B59" s="76" t="s">
        <v>512</v>
      </c>
    </row>
    <row r="60" spans="1:2" x14ac:dyDescent="0.15">
      <c r="A60" s="76" t="s">
        <v>511</v>
      </c>
      <c r="B60" s="76" t="s">
        <v>510</v>
      </c>
    </row>
    <row r="61" spans="1:2" x14ac:dyDescent="0.15">
      <c r="A61" s="76" t="s">
        <v>509</v>
      </c>
      <c r="B61" s="76" t="s">
        <v>508</v>
      </c>
    </row>
    <row r="62" spans="1:2" x14ac:dyDescent="0.15">
      <c r="A62" s="76" t="s">
        <v>507</v>
      </c>
      <c r="B62" s="76" t="s">
        <v>506</v>
      </c>
    </row>
    <row r="63" spans="1:2" x14ac:dyDescent="0.15">
      <c r="A63" s="76" t="s">
        <v>505</v>
      </c>
      <c r="B63" s="76" t="s">
        <v>504</v>
      </c>
    </row>
    <row r="64" spans="1:2" x14ac:dyDescent="0.15">
      <c r="A64" s="76" t="s">
        <v>503</v>
      </c>
      <c r="B64" s="76" t="s">
        <v>502</v>
      </c>
    </row>
    <row r="65" spans="1:2" x14ac:dyDescent="0.15">
      <c r="A65" s="76" t="s">
        <v>501</v>
      </c>
      <c r="B65" s="76" t="s">
        <v>500</v>
      </c>
    </row>
    <row r="66" spans="1:2" x14ac:dyDescent="0.15">
      <c r="A66" s="76" t="s">
        <v>499</v>
      </c>
      <c r="B66" s="76" t="s">
        <v>498</v>
      </c>
    </row>
    <row r="67" spans="1:2" x14ac:dyDescent="0.15">
      <c r="A67" s="76" t="s">
        <v>497</v>
      </c>
      <c r="B67" s="76" t="s">
        <v>496</v>
      </c>
    </row>
    <row r="68" spans="1:2" x14ac:dyDescent="0.15">
      <c r="A68" s="76" t="s">
        <v>495</v>
      </c>
      <c r="B68" s="76" t="s">
        <v>494</v>
      </c>
    </row>
    <row r="69" spans="1:2" x14ac:dyDescent="0.15">
      <c r="A69" s="76" t="s">
        <v>493</v>
      </c>
      <c r="B69" s="76" t="s">
        <v>492</v>
      </c>
    </row>
    <row r="70" spans="1:2" x14ac:dyDescent="0.15">
      <c r="A70" s="76" t="s">
        <v>491</v>
      </c>
      <c r="B70" s="76" t="s">
        <v>490</v>
      </c>
    </row>
    <row r="71" spans="1:2" x14ac:dyDescent="0.15">
      <c r="A71" s="76" t="s">
        <v>489</v>
      </c>
      <c r="B71" s="76" t="s">
        <v>488</v>
      </c>
    </row>
    <row r="72" spans="1:2" x14ac:dyDescent="0.15">
      <c r="A72" s="76" t="s">
        <v>487</v>
      </c>
      <c r="B72" s="76" t="s">
        <v>486</v>
      </c>
    </row>
    <row r="73" spans="1:2" x14ac:dyDescent="0.15">
      <c r="A73" s="76" t="s">
        <v>485</v>
      </c>
      <c r="B73" s="76" t="s">
        <v>484</v>
      </c>
    </row>
    <row r="74" spans="1:2" x14ac:dyDescent="0.15">
      <c r="A74" s="76" t="s">
        <v>483</v>
      </c>
      <c r="B74" s="76" t="s">
        <v>482</v>
      </c>
    </row>
    <row r="75" spans="1:2" x14ac:dyDescent="0.15">
      <c r="A75" s="76" t="s">
        <v>481</v>
      </c>
      <c r="B75" s="76" t="s">
        <v>480</v>
      </c>
    </row>
    <row r="76" spans="1:2" x14ac:dyDescent="0.15">
      <c r="A76" s="76" t="s">
        <v>479</v>
      </c>
      <c r="B76" s="76" t="s">
        <v>478</v>
      </c>
    </row>
    <row r="77" spans="1:2" x14ac:dyDescent="0.15">
      <c r="A77" s="76" t="s">
        <v>477</v>
      </c>
      <c r="B77" s="76" t="s">
        <v>476</v>
      </c>
    </row>
    <row r="78" spans="1:2" x14ac:dyDescent="0.15">
      <c r="A78" s="76" t="s">
        <v>475</v>
      </c>
      <c r="B78" s="76" t="s">
        <v>474</v>
      </c>
    </row>
    <row r="79" spans="1:2" x14ac:dyDescent="0.15">
      <c r="A79" s="76" t="s">
        <v>473</v>
      </c>
      <c r="B79" s="76" t="s">
        <v>472</v>
      </c>
    </row>
    <row r="80" spans="1:2" x14ac:dyDescent="0.15">
      <c r="A80" s="76" t="s">
        <v>471</v>
      </c>
      <c r="B80" s="76" t="s">
        <v>470</v>
      </c>
    </row>
    <row r="81" spans="1:2" x14ac:dyDescent="0.15">
      <c r="A81" s="76" t="s">
        <v>469</v>
      </c>
      <c r="B81" s="76" t="s">
        <v>468</v>
      </c>
    </row>
    <row r="82" spans="1:2" x14ac:dyDescent="0.15">
      <c r="A82" s="76" t="s">
        <v>467</v>
      </c>
      <c r="B82" s="76" t="s">
        <v>466</v>
      </c>
    </row>
    <row r="83" spans="1:2" x14ac:dyDescent="0.15">
      <c r="A83" s="76" t="s">
        <v>465</v>
      </c>
      <c r="B83" s="76" t="s">
        <v>464</v>
      </c>
    </row>
    <row r="84" spans="1:2" x14ac:dyDescent="0.15">
      <c r="A84" s="76" t="s">
        <v>463</v>
      </c>
      <c r="B84" s="76" t="s">
        <v>462</v>
      </c>
    </row>
    <row r="85" spans="1:2" x14ac:dyDescent="0.15">
      <c r="A85" s="76" t="s">
        <v>461</v>
      </c>
      <c r="B85" s="76" t="s">
        <v>460</v>
      </c>
    </row>
    <row r="86" spans="1:2" x14ac:dyDescent="0.15">
      <c r="A86" s="76" t="s">
        <v>459</v>
      </c>
      <c r="B86" s="76" t="s">
        <v>458</v>
      </c>
    </row>
    <row r="87" spans="1:2" x14ac:dyDescent="0.15">
      <c r="A87" s="76" t="s">
        <v>457</v>
      </c>
      <c r="B87" s="76" t="s">
        <v>456</v>
      </c>
    </row>
    <row r="88" spans="1:2" x14ac:dyDescent="0.15">
      <c r="A88" s="76" t="s">
        <v>455</v>
      </c>
      <c r="B88" s="76" t="s">
        <v>454</v>
      </c>
    </row>
    <row r="89" spans="1:2" x14ac:dyDescent="0.15">
      <c r="A89" s="76" t="s">
        <v>453</v>
      </c>
      <c r="B89" s="76" t="s">
        <v>452</v>
      </c>
    </row>
    <row r="90" spans="1:2" x14ac:dyDescent="0.15">
      <c r="A90" s="76" t="s">
        <v>451</v>
      </c>
      <c r="B90" s="76" t="s">
        <v>450</v>
      </c>
    </row>
    <row r="91" spans="1:2" x14ac:dyDescent="0.15">
      <c r="A91" s="76" t="s">
        <v>449</v>
      </c>
      <c r="B91" s="76" t="s">
        <v>448</v>
      </c>
    </row>
    <row r="92" spans="1:2" x14ac:dyDescent="0.15">
      <c r="A92" s="76" t="s">
        <v>447</v>
      </c>
      <c r="B92" s="76" t="s">
        <v>446</v>
      </c>
    </row>
    <row r="93" spans="1:2" x14ac:dyDescent="0.15">
      <c r="A93" s="76" t="s">
        <v>445</v>
      </c>
      <c r="B93" s="76" t="s">
        <v>444</v>
      </c>
    </row>
    <row r="94" spans="1:2" x14ac:dyDescent="0.15">
      <c r="A94" s="76" t="s">
        <v>443</v>
      </c>
      <c r="B94" s="76" t="s">
        <v>442</v>
      </c>
    </row>
    <row r="95" spans="1:2" x14ac:dyDescent="0.15">
      <c r="A95" s="76" t="s">
        <v>441</v>
      </c>
      <c r="B95" s="76" t="s">
        <v>440</v>
      </c>
    </row>
    <row r="96" spans="1:2" x14ac:dyDescent="0.15">
      <c r="A96" s="76" t="s">
        <v>439</v>
      </c>
      <c r="B96" s="76" t="s">
        <v>438</v>
      </c>
    </row>
    <row r="97" spans="1:2" x14ac:dyDescent="0.15">
      <c r="A97" s="76" t="s">
        <v>437</v>
      </c>
      <c r="B97" s="76" t="s">
        <v>436</v>
      </c>
    </row>
    <row r="98" spans="1:2" x14ac:dyDescent="0.15">
      <c r="A98" s="76" t="s">
        <v>435</v>
      </c>
      <c r="B98" s="76" t="s">
        <v>434</v>
      </c>
    </row>
    <row r="99" spans="1:2" x14ac:dyDescent="0.15">
      <c r="A99" s="76" t="s">
        <v>433</v>
      </c>
      <c r="B99" s="76" t="s">
        <v>432</v>
      </c>
    </row>
    <row r="100" spans="1:2" x14ac:dyDescent="0.15">
      <c r="A100" s="76" t="s">
        <v>431</v>
      </c>
      <c r="B100" s="76" t="s">
        <v>430</v>
      </c>
    </row>
    <row r="101" spans="1:2" x14ac:dyDescent="0.15">
      <c r="A101" s="76" t="s">
        <v>429</v>
      </c>
      <c r="B101" s="76" t="s">
        <v>428</v>
      </c>
    </row>
    <row r="102" spans="1:2" x14ac:dyDescent="0.15">
      <c r="A102" s="76" t="s">
        <v>427</v>
      </c>
      <c r="B102" s="76" t="s">
        <v>426</v>
      </c>
    </row>
    <row r="103" spans="1:2" x14ac:dyDescent="0.15">
      <c r="A103" s="76" t="s">
        <v>425</v>
      </c>
      <c r="B103" s="76" t="s">
        <v>424</v>
      </c>
    </row>
    <row r="104" spans="1:2" x14ac:dyDescent="0.15">
      <c r="A104" s="76" t="s">
        <v>423</v>
      </c>
      <c r="B104" s="76" t="s">
        <v>422</v>
      </c>
    </row>
    <row r="105" spans="1:2" x14ac:dyDescent="0.15">
      <c r="A105" s="76" t="s">
        <v>421</v>
      </c>
      <c r="B105" s="76" t="s">
        <v>420</v>
      </c>
    </row>
    <row r="106" spans="1:2" x14ac:dyDescent="0.15">
      <c r="A106" s="76" t="s">
        <v>419</v>
      </c>
      <c r="B106" s="76" t="s">
        <v>418</v>
      </c>
    </row>
    <row r="107" spans="1:2" x14ac:dyDescent="0.15">
      <c r="A107" s="76" t="s">
        <v>417</v>
      </c>
      <c r="B107" s="76" t="s">
        <v>416</v>
      </c>
    </row>
    <row r="108" spans="1:2" x14ac:dyDescent="0.15">
      <c r="A108" s="76" t="s">
        <v>415</v>
      </c>
      <c r="B108" s="76" t="s">
        <v>414</v>
      </c>
    </row>
    <row r="109" spans="1:2" x14ac:dyDescent="0.15">
      <c r="A109" s="76" t="s">
        <v>413</v>
      </c>
      <c r="B109" s="76" t="s">
        <v>11</v>
      </c>
    </row>
    <row r="110" spans="1:2" x14ac:dyDescent="0.15">
      <c r="A110" s="76" t="s">
        <v>412</v>
      </c>
      <c r="B110" s="76" t="s">
        <v>411</v>
      </c>
    </row>
    <row r="111" spans="1:2" x14ac:dyDescent="0.15">
      <c r="A111" s="76" t="s">
        <v>410</v>
      </c>
      <c r="B111" s="76" t="s">
        <v>409</v>
      </c>
    </row>
    <row r="112" spans="1:2" x14ac:dyDescent="0.15">
      <c r="A112" s="76" t="s">
        <v>408</v>
      </c>
      <c r="B112" s="76" t="s">
        <v>407</v>
      </c>
    </row>
    <row r="113" spans="1:2" x14ac:dyDescent="0.15">
      <c r="A113" s="76" t="s">
        <v>406</v>
      </c>
      <c r="B113" s="76" t="s">
        <v>405</v>
      </c>
    </row>
    <row r="114" spans="1:2" x14ac:dyDescent="0.15">
      <c r="A114" s="76" t="s">
        <v>404</v>
      </c>
      <c r="B114" s="76" t="s">
        <v>403</v>
      </c>
    </row>
    <row r="115" spans="1:2" x14ac:dyDescent="0.15">
      <c r="A115" s="76" t="s">
        <v>402</v>
      </c>
      <c r="B115" s="76" t="s">
        <v>401</v>
      </c>
    </row>
    <row r="116" spans="1:2" x14ac:dyDescent="0.15">
      <c r="A116" s="76" t="s">
        <v>400</v>
      </c>
      <c r="B116" s="76" t="s">
        <v>399</v>
      </c>
    </row>
    <row r="117" spans="1:2" x14ac:dyDescent="0.15">
      <c r="A117" s="76" t="s">
        <v>398</v>
      </c>
      <c r="B117" s="76" t="s">
        <v>397</v>
      </c>
    </row>
    <row r="118" spans="1:2" x14ac:dyDescent="0.15">
      <c r="A118" s="76" t="s">
        <v>396</v>
      </c>
      <c r="B118" s="76" t="s">
        <v>395</v>
      </c>
    </row>
    <row r="119" spans="1:2" x14ac:dyDescent="0.15">
      <c r="A119" s="76" t="s">
        <v>394</v>
      </c>
      <c r="B119" s="76" t="s">
        <v>393</v>
      </c>
    </row>
    <row r="120" spans="1:2" x14ac:dyDescent="0.15">
      <c r="A120" s="76" t="s">
        <v>392</v>
      </c>
      <c r="B120" s="76" t="s">
        <v>391</v>
      </c>
    </row>
    <row r="121" spans="1:2" x14ac:dyDescent="0.15">
      <c r="A121" s="76" t="s">
        <v>390</v>
      </c>
      <c r="B121" s="76" t="s">
        <v>389</v>
      </c>
    </row>
    <row r="122" spans="1:2" x14ac:dyDescent="0.15">
      <c r="A122" s="76" t="s">
        <v>388</v>
      </c>
      <c r="B122" s="76" t="s">
        <v>387</v>
      </c>
    </row>
    <row r="123" spans="1:2" x14ac:dyDescent="0.15">
      <c r="A123" s="76" t="s">
        <v>386</v>
      </c>
      <c r="B123" s="76" t="s">
        <v>385</v>
      </c>
    </row>
    <row r="124" spans="1:2" x14ac:dyDescent="0.15">
      <c r="A124" s="76" t="s">
        <v>384</v>
      </c>
      <c r="B124" s="76" t="s">
        <v>383</v>
      </c>
    </row>
    <row r="125" spans="1:2" x14ac:dyDescent="0.15">
      <c r="A125" s="76" t="s">
        <v>382</v>
      </c>
      <c r="B125" s="76" t="s">
        <v>381</v>
      </c>
    </row>
    <row r="126" spans="1:2" x14ac:dyDescent="0.15">
      <c r="A126" s="76" t="s">
        <v>380</v>
      </c>
      <c r="B126" s="76" t="s">
        <v>379</v>
      </c>
    </row>
    <row r="127" spans="1:2" x14ac:dyDescent="0.15">
      <c r="A127" s="76" t="s">
        <v>378</v>
      </c>
      <c r="B127" s="76" t="s">
        <v>377</v>
      </c>
    </row>
    <row r="128" spans="1:2" x14ac:dyDescent="0.15">
      <c r="A128" s="76" t="s">
        <v>376</v>
      </c>
      <c r="B128" s="76" t="s">
        <v>375</v>
      </c>
    </row>
    <row r="129" spans="1:2" x14ac:dyDescent="0.15">
      <c r="A129" s="76" t="s">
        <v>374</v>
      </c>
      <c r="B129" s="76" t="s">
        <v>373</v>
      </c>
    </row>
    <row r="130" spans="1:2" x14ac:dyDescent="0.15">
      <c r="A130" s="76" t="s">
        <v>372</v>
      </c>
      <c r="B130" s="76" t="s">
        <v>371</v>
      </c>
    </row>
    <row r="131" spans="1:2" x14ac:dyDescent="0.15">
      <c r="A131" s="76" t="s">
        <v>370</v>
      </c>
      <c r="B131" s="76" t="s">
        <v>369</v>
      </c>
    </row>
    <row r="132" spans="1:2" x14ac:dyDescent="0.15">
      <c r="A132" s="76" t="s">
        <v>368</v>
      </c>
      <c r="B132" s="76" t="s">
        <v>367</v>
      </c>
    </row>
    <row r="133" spans="1:2" x14ac:dyDescent="0.15">
      <c r="A133" s="76" t="s">
        <v>366</v>
      </c>
      <c r="B133" s="76" t="s">
        <v>365</v>
      </c>
    </row>
    <row r="134" spans="1:2" x14ac:dyDescent="0.15">
      <c r="A134" s="76" t="s">
        <v>364</v>
      </c>
      <c r="B134" s="76" t="s">
        <v>363</v>
      </c>
    </row>
    <row r="135" spans="1:2" x14ac:dyDescent="0.15">
      <c r="A135" s="76" t="s">
        <v>362</v>
      </c>
      <c r="B135" s="76" t="s">
        <v>361</v>
      </c>
    </row>
    <row r="136" spans="1:2" x14ac:dyDescent="0.15">
      <c r="A136" s="76" t="s">
        <v>360</v>
      </c>
      <c r="B136" s="76" t="s">
        <v>359</v>
      </c>
    </row>
    <row r="137" spans="1:2" x14ac:dyDescent="0.15">
      <c r="A137" s="76" t="s">
        <v>358</v>
      </c>
      <c r="B137" s="76" t="s">
        <v>357</v>
      </c>
    </row>
    <row r="138" spans="1:2" x14ac:dyDescent="0.15">
      <c r="A138" s="76" t="s">
        <v>356</v>
      </c>
      <c r="B138" s="76" t="s">
        <v>355</v>
      </c>
    </row>
    <row r="139" spans="1:2" x14ac:dyDescent="0.15">
      <c r="A139" s="76" t="s">
        <v>354</v>
      </c>
      <c r="B139" s="76" t="s">
        <v>353</v>
      </c>
    </row>
    <row r="140" spans="1:2" x14ac:dyDescent="0.15">
      <c r="A140" s="76" t="s">
        <v>352</v>
      </c>
      <c r="B140" s="76" t="s">
        <v>351</v>
      </c>
    </row>
    <row r="141" spans="1:2" x14ac:dyDescent="0.15">
      <c r="A141" s="76" t="s">
        <v>350</v>
      </c>
      <c r="B141" s="76" t="s">
        <v>349</v>
      </c>
    </row>
    <row r="142" spans="1:2" x14ac:dyDescent="0.15">
      <c r="A142" s="76" t="s">
        <v>348</v>
      </c>
      <c r="B142" s="76" t="s">
        <v>347</v>
      </c>
    </row>
    <row r="143" spans="1:2" x14ac:dyDescent="0.15">
      <c r="A143" s="76" t="s">
        <v>346</v>
      </c>
      <c r="B143" s="76" t="s">
        <v>345</v>
      </c>
    </row>
    <row r="144" spans="1:2" x14ac:dyDescent="0.15">
      <c r="A144" s="76" t="s">
        <v>344</v>
      </c>
      <c r="B144" s="76" t="s">
        <v>343</v>
      </c>
    </row>
    <row r="145" spans="1:2" x14ac:dyDescent="0.15">
      <c r="A145" s="76" t="s">
        <v>342</v>
      </c>
      <c r="B145" s="76" t="s">
        <v>341</v>
      </c>
    </row>
    <row r="146" spans="1:2" x14ac:dyDescent="0.15">
      <c r="A146" s="76" t="s">
        <v>340</v>
      </c>
      <c r="B146" s="76" t="s">
        <v>339</v>
      </c>
    </row>
    <row r="147" spans="1:2" x14ac:dyDescent="0.15">
      <c r="A147" s="76" t="s">
        <v>338</v>
      </c>
      <c r="B147" s="76" t="s">
        <v>337</v>
      </c>
    </row>
    <row r="148" spans="1:2" x14ac:dyDescent="0.15">
      <c r="A148" s="76" t="s">
        <v>336</v>
      </c>
      <c r="B148" s="76" t="s">
        <v>335</v>
      </c>
    </row>
    <row r="149" spans="1:2" x14ac:dyDescent="0.15">
      <c r="A149" s="76" t="s">
        <v>334</v>
      </c>
      <c r="B149" s="76" t="s">
        <v>333</v>
      </c>
    </row>
    <row r="150" spans="1:2" x14ac:dyDescent="0.15">
      <c r="A150" s="76" t="s">
        <v>332</v>
      </c>
      <c r="B150" s="76" t="s">
        <v>331</v>
      </c>
    </row>
    <row r="151" spans="1:2" x14ac:dyDescent="0.15">
      <c r="A151" s="76" t="s">
        <v>330</v>
      </c>
      <c r="B151" s="76" t="s">
        <v>329</v>
      </c>
    </row>
    <row r="152" spans="1:2" x14ac:dyDescent="0.15">
      <c r="A152" s="76" t="s">
        <v>328</v>
      </c>
      <c r="B152" s="76" t="s">
        <v>327</v>
      </c>
    </row>
    <row r="153" spans="1:2" x14ac:dyDescent="0.15">
      <c r="A153" s="76" t="s">
        <v>326</v>
      </c>
      <c r="B153" s="76" t="s">
        <v>325</v>
      </c>
    </row>
    <row r="154" spans="1:2" x14ac:dyDescent="0.15">
      <c r="A154" s="76" t="s">
        <v>324</v>
      </c>
      <c r="B154" s="76" t="s">
        <v>323</v>
      </c>
    </row>
    <row r="155" spans="1:2" x14ac:dyDescent="0.15">
      <c r="A155" s="76" t="s">
        <v>322</v>
      </c>
      <c r="B155" s="76" t="s">
        <v>321</v>
      </c>
    </row>
    <row r="156" spans="1:2" x14ac:dyDescent="0.15">
      <c r="A156" s="76" t="s">
        <v>320</v>
      </c>
      <c r="B156" s="76" t="s">
        <v>319</v>
      </c>
    </row>
    <row r="157" spans="1:2" x14ac:dyDescent="0.15">
      <c r="A157" s="76" t="s">
        <v>318</v>
      </c>
      <c r="B157" s="76" t="s">
        <v>317</v>
      </c>
    </row>
    <row r="158" spans="1:2" x14ac:dyDescent="0.15">
      <c r="A158" s="76" t="s">
        <v>316</v>
      </c>
      <c r="B158" s="76" t="s">
        <v>315</v>
      </c>
    </row>
    <row r="159" spans="1:2" x14ac:dyDescent="0.15">
      <c r="A159" s="76" t="s">
        <v>314</v>
      </c>
      <c r="B159" s="76" t="s">
        <v>313</v>
      </c>
    </row>
    <row r="160" spans="1:2" x14ac:dyDescent="0.15">
      <c r="A160" s="76" t="s">
        <v>312</v>
      </c>
      <c r="B160" s="76" t="s">
        <v>311</v>
      </c>
    </row>
    <row r="161" spans="1:2" x14ac:dyDescent="0.15">
      <c r="A161" s="76" t="s">
        <v>310</v>
      </c>
      <c r="B161" s="76" t="s">
        <v>309</v>
      </c>
    </row>
    <row r="162" spans="1:2" x14ac:dyDescent="0.15">
      <c r="A162" s="76" t="s">
        <v>308</v>
      </c>
      <c r="B162" s="76" t="s">
        <v>307</v>
      </c>
    </row>
    <row r="163" spans="1:2" x14ac:dyDescent="0.15">
      <c r="A163" s="76" t="s">
        <v>306</v>
      </c>
      <c r="B163" s="76" t="s">
        <v>305</v>
      </c>
    </row>
    <row r="164" spans="1:2" x14ac:dyDescent="0.15">
      <c r="A164" s="76" t="s">
        <v>304</v>
      </c>
      <c r="B164" s="76" t="s">
        <v>303</v>
      </c>
    </row>
    <row r="165" spans="1:2" x14ac:dyDescent="0.15">
      <c r="A165" s="76" t="s">
        <v>302</v>
      </c>
      <c r="B165" s="76" t="s">
        <v>301</v>
      </c>
    </row>
    <row r="166" spans="1:2" x14ac:dyDescent="0.15">
      <c r="A166" s="76" t="s">
        <v>300</v>
      </c>
      <c r="B166" s="76" t="s">
        <v>299</v>
      </c>
    </row>
    <row r="167" spans="1:2" x14ac:dyDescent="0.15">
      <c r="A167" s="76" t="s">
        <v>298</v>
      </c>
      <c r="B167" s="76" t="s">
        <v>297</v>
      </c>
    </row>
    <row r="168" spans="1:2" x14ac:dyDescent="0.15">
      <c r="A168" s="76" t="s">
        <v>296</v>
      </c>
      <c r="B168" s="76" t="s">
        <v>12</v>
      </c>
    </row>
    <row r="169" spans="1:2" x14ac:dyDescent="0.15">
      <c r="A169" s="76" t="s">
        <v>295</v>
      </c>
      <c r="B169" s="76" t="s">
        <v>294</v>
      </c>
    </row>
    <row r="170" spans="1:2" x14ac:dyDescent="0.15">
      <c r="A170" s="76" t="s">
        <v>293</v>
      </c>
      <c r="B170" s="76" t="s">
        <v>292</v>
      </c>
    </row>
    <row r="171" spans="1:2" x14ac:dyDescent="0.15">
      <c r="A171" s="76" t="s">
        <v>291</v>
      </c>
      <c r="B171" s="76" t="s">
        <v>290</v>
      </c>
    </row>
    <row r="172" spans="1:2" x14ac:dyDescent="0.15">
      <c r="A172" s="76" t="s">
        <v>289</v>
      </c>
      <c r="B172" s="76" t="s">
        <v>13</v>
      </c>
    </row>
    <row r="173" spans="1:2" x14ac:dyDescent="0.15">
      <c r="A173" s="76" t="s">
        <v>288</v>
      </c>
      <c r="B173" s="76" t="s">
        <v>287</v>
      </c>
    </row>
    <row r="174" spans="1:2" x14ac:dyDescent="0.15">
      <c r="A174" s="76" t="s">
        <v>286</v>
      </c>
      <c r="B174" s="76" t="s">
        <v>285</v>
      </c>
    </row>
    <row r="175" spans="1:2" x14ac:dyDescent="0.15">
      <c r="A175" s="76" t="s">
        <v>284</v>
      </c>
      <c r="B175" s="76" t="s">
        <v>14</v>
      </c>
    </row>
    <row r="176" spans="1:2" x14ac:dyDescent="0.15">
      <c r="A176" s="76" t="s">
        <v>283</v>
      </c>
      <c r="B176" s="76" t="s">
        <v>282</v>
      </c>
    </row>
    <row r="177" spans="1:2" x14ac:dyDescent="0.15">
      <c r="A177" s="76" t="s">
        <v>281</v>
      </c>
      <c r="B177" s="76" t="s">
        <v>280</v>
      </c>
    </row>
    <row r="178" spans="1:2" x14ac:dyDescent="0.15">
      <c r="A178" s="76" t="s">
        <v>279</v>
      </c>
      <c r="B178" s="76" t="s">
        <v>278</v>
      </c>
    </row>
    <row r="179" spans="1:2" x14ac:dyDescent="0.15">
      <c r="A179" s="76" t="s">
        <v>277</v>
      </c>
      <c r="B179" s="76" t="s">
        <v>276</v>
      </c>
    </row>
    <row r="180" spans="1:2" x14ac:dyDescent="0.15">
      <c r="A180" s="76" t="s">
        <v>275</v>
      </c>
      <c r="B180" s="76" t="s">
        <v>274</v>
      </c>
    </row>
    <row r="181" spans="1:2" x14ac:dyDescent="0.15">
      <c r="A181" s="76" t="s">
        <v>273</v>
      </c>
      <c r="B181" s="76" t="s">
        <v>272</v>
      </c>
    </row>
    <row r="182" spans="1:2" x14ac:dyDescent="0.15">
      <c r="A182" s="76" t="s">
        <v>271</v>
      </c>
      <c r="B182" s="76" t="s">
        <v>270</v>
      </c>
    </row>
    <row r="183" spans="1:2" x14ac:dyDescent="0.15">
      <c r="A183" s="76" t="s">
        <v>269</v>
      </c>
      <c r="B183" s="76" t="s">
        <v>268</v>
      </c>
    </row>
    <row r="184" spans="1:2" x14ac:dyDescent="0.15">
      <c r="A184" s="76" t="s">
        <v>267</v>
      </c>
      <c r="B184" s="76" t="s">
        <v>266</v>
      </c>
    </row>
    <row r="185" spans="1:2" x14ac:dyDescent="0.15">
      <c r="A185" s="76" t="s">
        <v>265</v>
      </c>
      <c r="B185" s="76" t="s">
        <v>264</v>
      </c>
    </row>
    <row r="186" spans="1:2" x14ac:dyDescent="0.15">
      <c r="A186" s="76" t="s">
        <v>263</v>
      </c>
      <c r="B186" s="76" t="s">
        <v>262</v>
      </c>
    </row>
    <row r="187" spans="1:2" x14ac:dyDescent="0.15">
      <c r="A187" s="76" t="s">
        <v>261</v>
      </c>
      <c r="B187" s="76" t="s">
        <v>260</v>
      </c>
    </row>
    <row r="188" spans="1:2" x14ac:dyDescent="0.15">
      <c r="A188" s="76" t="s">
        <v>259</v>
      </c>
      <c r="B188" s="76" t="s">
        <v>258</v>
      </c>
    </row>
    <row r="189" spans="1:2" x14ac:dyDescent="0.15">
      <c r="A189" s="76" t="s">
        <v>257</v>
      </c>
      <c r="B189" s="76" t="s">
        <v>256</v>
      </c>
    </row>
    <row r="190" spans="1:2" x14ac:dyDescent="0.15">
      <c r="A190" s="76" t="s">
        <v>255</v>
      </c>
      <c r="B190" s="76" t="s">
        <v>254</v>
      </c>
    </row>
    <row r="191" spans="1:2" x14ac:dyDescent="0.15">
      <c r="A191" s="76" t="s">
        <v>253</v>
      </c>
      <c r="B191" s="76" t="s">
        <v>252</v>
      </c>
    </row>
    <row r="192" spans="1:2" x14ac:dyDescent="0.15">
      <c r="A192" s="76" t="s">
        <v>251</v>
      </c>
      <c r="B192" s="76" t="s">
        <v>250</v>
      </c>
    </row>
    <row r="193" spans="1:2" x14ac:dyDescent="0.15">
      <c r="A193" s="76" t="s">
        <v>249</v>
      </c>
      <c r="B193" s="76" t="s">
        <v>248</v>
      </c>
    </row>
    <row r="194" spans="1:2" x14ac:dyDescent="0.15">
      <c r="A194" s="76" t="s">
        <v>247</v>
      </c>
      <c r="B194" s="76" t="s">
        <v>246</v>
      </c>
    </row>
    <row r="195" spans="1:2" x14ac:dyDescent="0.15">
      <c r="A195" s="76" t="s">
        <v>245</v>
      </c>
      <c r="B195" s="76" t="s">
        <v>244</v>
      </c>
    </row>
    <row r="196" spans="1:2" x14ac:dyDescent="0.15">
      <c r="A196" s="76" t="s">
        <v>243</v>
      </c>
      <c r="B196" s="76" t="s">
        <v>242</v>
      </c>
    </row>
    <row r="197" spans="1:2" x14ac:dyDescent="0.15">
      <c r="A197" s="76" t="s">
        <v>241</v>
      </c>
      <c r="B197" s="76" t="s">
        <v>240</v>
      </c>
    </row>
    <row r="198" spans="1:2" x14ac:dyDescent="0.15">
      <c r="A198" s="76" t="s">
        <v>239</v>
      </c>
      <c r="B198" s="76" t="s">
        <v>238</v>
      </c>
    </row>
    <row r="199" spans="1:2" x14ac:dyDescent="0.15">
      <c r="A199" s="76" t="s">
        <v>237</v>
      </c>
      <c r="B199" s="76" t="s">
        <v>236</v>
      </c>
    </row>
    <row r="200" spans="1:2" x14ac:dyDescent="0.15">
      <c r="A200" s="76" t="s">
        <v>235</v>
      </c>
      <c r="B200" s="76" t="s">
        <v>234</v>
      </c>
    </row>
    <row r="201" spans="1:2" x14ac:dyDescent="0.15">
      <c r="A201" s="76" t="s">
        <v>233</v>
      </c>
      <c r="B201" s="76" t="s">
        <v>232</v>
      </c>
    </row>
    <row r="202" spans="1:2" x14ac:dyDescent="0.15">
      <c r="A202" s="76" t="s">
        <v>231</v>
      </c>
      <c r="B202" s="76" t="s">
        <v>230</v>
      </c>
    </row>
    <row r="203" spans="1:2" x14ac:dyDescent="0.15">
      <c r="A203" s="76" t="s">
        <v>229</v>
      </c>
      <c r="B203" s="76" t="s">
        <v>228</v>
      </c>
    </row>
    <row r="204" spans="1:2" x14ac:dyDescent="0.15">
      <c r="A204" s="76" t="s">
        <v>227</v>
      </c>
      <c r="B204" s="76" t="s">
        <v>15</v>
      </c>
    </row>
    <row r="205" spans="1:2" x14ac:dyDescent="0.15">
      <c r="A205" s="76" t="s">
        <v>226</v>
      </c>
      <c r="B205" s="76" t="s">
        <v>16</v>
      </c>
    </row>
    <row r="206" spans="1:2" x14ac:dyDescent="0.15">
      <c r="A206" s="76" t="s">
        <v>225</v>
      </c>
      <c r="B206" s="76" t="s">
        <v>224</v>
      </c>
    </row>
    <row r="207" spans="1:2" x14ac:dyDescent="0.15">
      <c r="A207" s="76" t="s">
        <v>223</v>
      </c>
      <c r="B207" s="76" t="s">
        <v>222</v>
      </c>
    </row>
    <row r="208" spans="1:2" x14ac:dyDescent="0.15">
      <c r="A208" s="76" t="s">
        <v>221</v>
      </c>
      <c r="B208" s="76" t="s">
        <v>220</v>
      </c>
    </row>
    <row r="209" spans="1:2" x14ac:dyDescent="0.15">
      <c r="A209" s="76" t="s">
        <v>219</v>
      </c>
      <c r="B209" s="76" t="s">
        <v>218</v>
      </c>
    </row>
    <row r="210" spans="1:2" x14ac:dyDescent="0.15">
      <c r="A210" s="76" t="s">
        <v>217</v>
      </c>
      <c r="B210" s="76" t="s">
        <v>17</v>
      </c>
    </row>
    <row r="211" spans="1:2" x14ac:dyDescent="0.15">
      <c r="A211" s="76" t="s">
        <v>216</v>
      </c>
      <c r="B211" s="76" t="s">
        <v>215</v>
      </c>
    </row>
    <row r="212" spans="1:2" x14ac:dyDescent="0.15">
      <c r="A212" s="76" t="s">
        <v>214</v>
      </c>
      <c r="B212" s="76" t="s">
        <v>213</v>
      </c>
    </row>
    <row r="213" spans="1:2" x14ac:dyDescent="0.15">
      <c r="A213" s="76" t="s">
        <v>212</v>
      </c>
      <c r="B213" s="76" t="s">
        <v>211</v>
      </c>
    </row>
    <row r="214" spans="1:2" x14ac:dyDescent="0.15">
      <c r="A214" s="76" t="s">
        <v>210</v>
      </c>
      <c r="B214" s="76" t="s">
        <v>209</v>
      </c>
    </row>
    <row r="215" spans="1:2" x14ac:dyDescent="0.15">
      <c r="A215" s="76" t="s">
        <v>208</v>
      </c>
      <c r="B215" s="76" t="s">
        <v>207</v>
      </c>
    </row>
    <row r="216" spans="1:2" x14ac:dyDescent="0.15">
      <c r="A216" s="76" t="s">
        <v>206</v>
      </c>
      <c r="B216" s="76" t="s">
        <v>205</v>
      </c>
    </row>
    <row r="217" spans="1:2" x14ac:dyDescent="0.15">
      <c r="A217" s="76" t="s">
        <v>204</v>
      </c>
      <c r="B217" s="76" t="s">
        <v>203</v>
      </c>
    </row>
    <row r="218" spans="1:2" x14ac:dyDescent="0.15">
      <c r="A218" s="76" t="s">
        <v>202</v>
      </c>
      <c r="B218" s="76" t="s">
        <v>201</v>
      </c>
    </row>
    <row r="219" spans="1:2" x14ac:dyDescent="0.15">
      <c r="A219" s="76" t="s">
        <v>200</v>
      </c>
      <c r="B219" s="76" t="s">
        <v>18</v>
      </c>
    </row>
    <row r="220" spans="1:2" x14ac:dyDescent="0.15">
      <c r="A220" s="76" t="s">
        <v>199</v>
      </c>
      <c r="B220" s="76" t="s">
        <v>198</v>
      </c>
    </row>
    <row r="221" spans="1:2" x14ac:dyDescent="0.15">
      <c r="A221" s="76" t="s">
        <v>197</v>
      </c>
      <c r="B221" s="76" t="s">
        <v>196</v>
      </c>
    </row>
    <row r="222" spans="1:2" x14ac:dyDescent="0.15">
      <c r="A222" s="76" t="s">
        <v>195</v>
      </c>
      <c r="B222" s="76" t="s">
        <v>194</v>
      </c>
    </row>
    <row r="223" spans="1:2" x14ac:dyDescent="0.15">
      <c r="A223" s="76" t="s">
        <v>193</v>
      </c>
      <c r="B223" s="76" t="s">
        <v>19</v>
      </c>
    </row>
    <row r="224" spans="1:2" x14ac:dyDescent="0.15">
      <c r="A224" s="76" t="s">
        <v>192</v>
      </c>
      <c r="B224" s="76" t="s">
        <v>191</v>
      </c>
    </row>
    <row r="225" spans="1:2" x14ac:dyDescent="0.15">
      <c r="A225" s="76" t="s">
        <v>190</v>
      </c>
      <c r="B225" s="76" t="s">
        <v>189</v>
      </c>
    </row>
    <row r="226" spans="1:2" x14ac:dyDescent="0.15">
      <c r="A226" s="76" t="s">
        <v>188</v>
      </c>
      <c r="B226" s="76" t="s">
        <v>187</v>
      </c>
    </row>
    <row r="227" spans="1:2" x14ac:dyDescent="0.15">
      <c r="A227" s="76" t="s">
        <v>186</v>
      </c>
      <c r="B227" s="76" t="s">
        <v>185</v>
      </c>
    </row>
    <row r="228" spans="1:2" x14ac:dyDescent="0.15">
      <c r="A228" s="76" t="s">
        <v>184</v>
      </c>
      <c r="B228" s="76" t="s">
        <v>183</v>
      </c>
    </row>
    <row r="229" spans="1:2" x14ac:dyDescent="0.15">
      <c r="A229" s="76" t="s">
        <v>182</v>
      </c>
      <c r="B229" s="76" t="s">
        <v>181</v>
      </c>
    </row>
    <row r="230" spans="1:2" x14ac:dyDescent="0.15">
      <c r="A230" s="76" t="s">
        <v>180</v>
      </c>
      <c r="B230" s="76" t="s">
        <v>179</v>
      </c>
    </row>
    <row r="231" spans="1:2" x14ac:dyDescent="0.15">
      <c r="A231" s="76" t="s">
        <v>178</v>
      </c>
      <c r="B231" s="76" t="s">
        <v>20</v>
      </c>
    </row>
    <row r="232" spans="1:2" x14ac:dyDescent="0.15">
      <c r="A232" s="76" t="s">
        <v>177</v>
      </c>
      <c r="B232" s="76" t="s">
        <v>176</v>
      </c>
    </row>
    <row r="233" spans="1:2" x14ac:dyDescent="0.15">
      <c r="A233" s="76" t="s">
        <v>175</v>
      </c>
      <c r="B233" s="76" t="s">
        <v>21</v>
      </c>
    </row>
    <row r="234" spans="1:2" x14ac:dyDescent="0.15">
      <c r="A234" s="76" t="s">
        <v>174</v>
      </c>
      <c r="B234" s="76" t="s">
        <v>173</v>
      </c>
    </row>
    <row r="235" spans="1:2" x14ac:dyDescent="0.15">
      <c r="A235" s="76" t="s">
        <v>172</v>
      </c>
      <c r="B235" s="76" t="s">
        <v>171</v>
      </c>
    </row>
    <row r="236" spans="1:2" x14ac:dyDescent="0.15">
      <c r="A236" s="76" t="s">
        <v>170</v>
      </c>
      <c r="B236" s="76" t="s">
        <v>169</v>
      </c>
    </row>
    <row r="237" spans="1:2" x14ac:dyDescent="0.15">
      <c r="A237" s="76" t="s">
        <v>168</v>
      </c>
      <c r="B237" s="76" t="s">
        <v>167</v>
      </c>
    </row>
    <row r="238" spans="1:2" x14ac:dyDescent="0.15">
      <c r="A238" s="76" t="s">
        <v>166</v>
      </c>
      <c r="B238" s="76" t="s">
        <v>165</v>
      </c>
    </row>
    <row r="239" spans="1:2" x14ac:dyDescent="0.15">
      <c r="A239" s="76" t="s">
        <v>164</v>
      </c>
      <c r="B239" s="76" t="s">
        <v>163</v>
      </c>
    </row>
    <row r="240" spans="1:2" x14ac:dyDescent="0.15">
      <c r="A240" s="76" t="s">
        <v>162</v>
      </c>
      <c r="B240" s="76" t="s">
        <v>161</v>
      </c>
    </row>
    <row r="241" spans="1:2" x14ac:dyDescent="0.15">
      <c r="A241" s="76" t="s">
        <v>160</v>
      </c>
      <c r="B241" s="76" t="s">
        <v>159</v>
      </c>
    </row>
    <row r="242" spans="1:2" x14ac:dyDescent="0.15">
      <c r="A242" s="76" t="s">
        <v>158</v>
      </c>
      <c r="B242" s="76" t="s">
        <v>157</v>
      </c>
    </row>
    <row r="243" spans="1:2" x14ac:dyDescent="0.15">
      <c r="A243" s="76" t="s">
        <v>156</v>
      </c>
      <c r="B243" s="76" t="s">
        <v>155</v>
      </c>
    </row>
    <row r="244" spans="1:2" x14ac:dyDescent="0.15">
      <c r="A244" s="76" t="s">
        <v>154</v>
      </c>
      <c r="B244" s="76" t="s">
        <v>153</v>
      </c>
    </row>
    <row r="245" spans="1:2" x14ac:dyDescent="0.15">
      <c r="A245" s="76" t="s">
        <v>152</v>
      </c>
      <c r="B245" s="76" t="s">
        <v>151</v>
      </c>
    </row>
    <row r="246" spans="1:2" x14ac:dyDescent="0.15">
      <c r="A246" s="76" t="s">
        <v>150</v>
      </c>
      <c r="B246" s="76" t="s">
        <v>149</v>
      </c>
    </row>
    <row r="247" spans="1:2" x14ac:dyDescent="0.15">
      <c r="A247" s="76" t="s">
        <v>148</v>
      </c>
      <c r="B247" s="76" t="s">
        <v>147</v>
      </c>
    </row>
    <row r="248" spans="1:2" x14ac:dyDescent="0.15">
      <c r="A248" s="76" t="s">
        <v>146</v>
      </c>
      <c r="B248" s="76" t="s">
        <v>145</v>
      </c>
    </row>
    <row r="249" spans="1:2" x14ac:dyDescent="0.15">
      <c r="A249" s="76" t="s">
        <v>144</v>
      </c>
      <c r="B249" s="76" t="s">
        <v>143</v>
      </c>
    </row>
    <row r="250" spans="1:2" x14ac:dyDescent="0.15">
      <c r="A250" s="76" t="s">
        <v>142</v>
      </c>
      <c r="B250" s="76" t="s">
        <v>141</v>
      </c>
    </row>
    <row r="251" spans="1:2" x14ac:dyDescent="0.15">
      <c r="A251" s="76" t="s">
        <v>140</v>
      </c>
      <c r="B251" s="76" t="s">
        <v>139</v>
      </c>
    </row>
    <row r="252" spans="1:2" x14ac:dyDescent="0.15">
      <c r="A252" s="76" t="s">
        <v>138</v>
      </c>
      <c r="B252" s="76" t="s">
        <v>137</v>
      </c>
    </row>
    <row r="253" spans="1:2" x14ac:dyDescent="0.15">
      <c r="A253" s="76" t="s">
        <v>136</v>
      </c>
      <c r="B253" s="76" t="s">
        <v>135</v>
      </c>
    </row>
    <row r="254" spans="1:2" x14ac:dyDescent="0.15">
      <c r="A254" s="76" t="s">
        <v>134</v>
      </c>
      <c r="B254" s="76" t="s">
        <v>133</v>
      </c>
    </row>
    <row r="255" spans="1:2" x14ac:dyDescent="0.15">
      <c r="A255" s="76" t="s">
        <v>132</v>
      </c>
      <c r="B255" s="76" t="s">
        <v>131</v>
      </c>
    </row>
    <row r="256" spans="1:2" x14ac:dyDescent="0.15">
      <c r="A256" s="76" t="s">
        <v>130</v>
      </c>
      <c r="B256" s="76" t="s">
        <v>129</v>
      </c>
    </row>
    <row r="257" spans="1:2" x14ac:dyDescent="0.15">
      <c r="A257" s="76" t="s">
        <v>128</v>
      </c>
      <c r="B257" s="76" t="s">
        <v>127</v>
      </c>
    </row>
    <row r="258" spans="1:2" x14ac:dyDescent="0.15">
      <c r="A258" s="76" t="s">
        <v>126</v>
      </c>
      <c r="B258" s="76" t="s">
        <v>125</v>
      </c>
    </row>
    <row r="259" spans="1:2" x14ac:dyDescent="0.15">
      <c r="A259" s="76" t="s">
        <v>124</v>
      </c>
      <c r="B259" s="76" t="s">
        <v>123</v>
      </c>
    </row>
    <row r="260" spans="1:2" x14ac:dyDescent="0.15">
      <c r="A260" s="76" t="s">
        <v>122</v>
      </c>
      <c r="B260" s="76" t="s">
        <v>121</v>
      </c>
    </row>
    <row r="261" spans="1:2" x14ac:dyDescent="0.15">
      <c r="A261" s="76" t="s">
        <v>120</v>
      </c>
      <c r="B261" s="76" t="s">
        <v>119</v>
      </c>
    </row>
    <row r="262" spans="1:2" x14ac:dyDescent="0.15">
      <c r="A262" s="76" t="s">
        <v>118</v>
      </c>
      <c r="B262" s="76" t="s">
        <v>117</v>
      </c>
    </row>
    <row r="263" spans="1:2" x14ac:dyDescent="0.15">
      <c r="A263" s="76" t="s">
        <v>116</v>
      </c>
      <c r="B263" s="76" t="s">
        <v>115</v>
      </c>
    </row>
    <row r="264" spans="1:2" x14ac:dyDescent="0.15">
      <c r="A264" s="76" t="s">
        <v>114</v>
      </c>
      <c r="B264" s="76" t="s">
        <v>113</v>
      </c>
    </row>
    <row r="265" spans="1:2" x14ac:dyDescent="0.15">
      <c r="A265" s="76" t="s">
        <v>112</v>
      </c>
      <c r="B265" s="76" t="s">
        <v>111</v>
      </c>
    </row>
    <row r="266" spans="1:2" x14ac:dyDescent="0.15">
      <c r="A266" s="76" t="s">
        <v>110</v>
      </c>
      <c r="B266" s="76" t="s">
        <v>109</v>
      </c>
    </row>
    <row r="267" spans="1:2" x14ac:dyDescent="0.15">
      <c r="A267" s="76" t="s">
        <v>108</v>
      </c>
      <c r="B267" s="76" t="s">
        <v>107</v>
      </c>
    </row>
    <row r="268" spans="1:2" x14ac:dyDescent="0.15">
      <c r="A268" s="76" t="s">
        <v>106</v>
      </c>
      <c r="B268" s="76" t="s">
        <v>105</v>
      </c>
    </row>
    <row r="269" spans="1:2" x14ac:dyDescent="0.15">
      <c r="A269" s="76" t="s">
        <v>104</v>
      </c>
      <c r="B269" s="76" t="s">
        <v>103</v>
      </c>
    </row>
    <row r="270" spans="1:2" x14ac:dyDescent="0.15">
      <c r="A270" s="76" t="s">
        <v>102</v>
      </c>
      <c r="B270" s="76" t="s">
        <v>101</v>
      </c>
    </row>
    <row r="271" spans="1:2" x14ac:dyDescent="0.15">
      <c r="A271" s="76" t="s">
        <v>100</v>
      </c>
      <c r="B271" s="76" t="s">
        <v>99</v>
      </c>
    </row>
    <row r="272" spans="1:2" x14ac:dyDescent="0.15">
      <c r="A272" s="76" t="s">
        <v>98</v>
      </c>
      <c r="B272" s="76" t="s">
        <v>97</v>
      </c>
    </row>
    <row r="273" spans="1:2" x14ac:dyDescent="0.15">
      <c r="A273" s="76" t="s">
        <v>96</v>
      </c>
      <c r="B273" s="76" t="s">
        <v>95</v>
      </c>
    </row>
    <row r="274" spans="1:2" x14ac:dyDescent="0.15">
      <c r="A274" s="76" t="s">
        <v>94</v>
      </c>
      <c r="B274" s="76" t="s">
        <v>93</v>
      </c>
    </row>
    <row r="275" spans="1:2" x14ac:dyDescent="0.15">
      <c r="A275" s="76" t="s">
        <v>92</v>
      </c>
      <c r="B275" s="76" t="s">
        <v>91</v>
      </c>
    </row>
    <row r="276" spans="1:2" x14ac:dyDescent="0.15">
      <c r="A276" s="76" t="s">
        <v>90</v>
      </c>
      <c r="B276" s="76" t="s">
        <v>89</v>
      </c>
    </row>
    <row r="277" spans="1:2" x14ac:dyDescent="0.15">
      <c r="A277" s="76" t="s">
        <v>88</v>
      </c>
      <c r="B277" s="76" t="s">
        <v>87</v>
      </c>
    </row>
    <row r="278" spans="1:2" x14ac:dyDescent="0.15">
      <c r="A278" s="76" t="s">
        <v>86</v>
      </c>
      <c r="B278" s="76" t="s">
        <v>85</v>
      </c>
    </row>
    <row r="279" spans="1:2" x14ac:dyDescent="0.15">
      <c r="A279" s="76" t="s">
        <v>84</v>
      </c>
      <c r="B279" s="76" t="s">
        <v>83</v>
      </c>
    </row>
    <row r="280" spans="1:2" x14ac:dyDescent="0.15">
      <c r="A280" s="76" t="s">
        <v>82</v>
      </c>
      <c r="B280" s="76" t="s">
        <v>81</v>
      </c>
    </row>
    <row r="281" spans="1:2" x14ac:dyDescent="0.15">
      <c r="A281" s="76" t="s">
        <v>80</v>
      </c>
      <c r="B281" s="76" t="s">
        <v>79</v>
      </c>
    </row>
    <row r="282" spans="1:2" x14ac:dyDescent="0.15">
      <c r="A282" s="76" t="s">
        <v>78</v>
      </c>
      <c r="B282" s="76" t="s">
        <v>77</v>
      </c>
    </row>
    <row r="283" spans="1:2" x14ac:dyDescent="0.15">
      <c r="A283" s="76" t="s">
        <v>76</v>
      </c>
      <c r="B283" s="76" t="s">
        <v>75</v>
      </c>
    </row>
    <row r="284" spans="1:2" x14ac:dyDescent="0.15">
      <c r="A284" s="76" t="s">
        <v>74</v>
      </c>
      <c r="B284" s="76" t="s">
        <v>73</v>
      </c>
    </row>
    <row r="285" spans="1:2" x14ac:dyDescent="0.15">
      <c r="A285" s="76" t="s">
        <v>72</v>
      </c>
      <c r="B285" s="76" t="s">
        <v>71</v>
      </c>
    </row>
    <row r="286" spans="1:2" x14ac:dyDescent="0.15">
      <c r="A286" s="76" t="s">
        <v>70</v>
      </c>
      <c r="B286" s="76" t="s">
        <v>69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A39"/>
  <sheetViews>
    <sheetView workbookViewId="0">
      <selection activeCell="A40" sqref="A40"/>
    </sheetView>
  </sheetViews>
  <sheetFormatPr baseColWidth="10" defaultColWidth="8.83203125" defaultRowHeight="15" x14ac:dyDescent="0.2"/>
  <cols>
    <col min="1" max="1" width="50.83203125" customWidth="1"/>
  </cols>
  <sheetData>
    <row r="2" spans="1:1" x14ac:dyDescent="0.2">
      <c r="A2" t="s">
        <v>0</v>
      </c>
    </row>
    <row r="3" spans="1:1" x14ac:dyDescent="0.2">
      <c r="A3" t="s">
        <v>633</v>
      </c>
    </row>
    <row r="4" spans="1:1" x14ac:dyDescent="0.2">
      <c r="A4" t="s">
        <v>1</v>
      </c>
    </row>
    <row r="5" spans="1:1" x14ac:dyDescent="0.2">
      <c r="A5" t="s">
        <v>2</v>
      </c>
    </row>
    <row r="6" spans="1:1" x14ac:dyDescent="0.2">
      <c r="A6" t="s">
        <v>3</v>
      </c>
    </row>
    <row r="7" spans="1:1" x14ac:dyDescent="0.2">
      <c r="A7" t="s">
        <v>4</v>
      </c>
    </row>
    <row r="8" spans="1:1" x14ac:dyDescent="0.2">
      <c r="A8" t="s">
        <v>5</v>
      </c>
    </row>
    <row r="9" spans="1:1" x14ac:dyDescent="0.2">
      <c r="A9" t="s">
        <v>6</v>
      </c>
    </row>
    <row r="10" spans="1:1" x14ac:dyDescent="0.2">
      <c r="A10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634</v>
      </c>
    </row>
    <row r="14" spans="1:1" x14ac:dyDescent="0.2">
      <c r="A14" t="s">
        <v>635</v>
      </c>
    </row>
    <row r="15" spans="1:1" x14ac:dyDescent="0.2">
      <c r="A15" t="s">
        <v>636</v>
      </c>
    </row>
    <row r="16" spans="1:1" x14ac:dyDescent="0.2">
      <c r="A16" t="s">
        <v>637</v>
      </c>
    </row>
    <row r="17" spans="1:1" x14ac:dyDescent="0.2">
      <c r="A17" t="s">
        <v>638</v>
      </c>
    </row>
    <row r="18" spans="1:1" x14ac:dyDescent="0.2">
      <c r="A18" t="s">
        <v>639</v>
      </c>
    </row>
    <row r="19" spans="1:1" x14ac:dyDescent="0.2">
      <c r="A19" t="s">
        <v>640</v>
      </c>
    </row>
    <row r="20" spans="1:1" x14ac:dyDescent="0.2">
      <c r="A20" t="s">
        <v>641</v>
      </c>
    </row>
    <row r="21" spans="1:1" x14ac:dyDescent="0.2">
      <c r="A21" t="s">
        <v>642</v>
      </c>
    </row>
    <row r="22" spans="1:1" x14ac:dyDescent="0.2">
      <c r="A22" t="s">
        <v>643</v>
      </c>
    </row>
    <row r="23" spans="1:1" x14ac:dyDescent="0.2">
      <c r="A23" t="s">
        <v>644</v>
      </c>
    </row>
    <row r="24" spans="1:1" x14ac:dyDescent="0.2">
      <c r="A24" t="s">
        <v>645</v>
      </c>
    </row>
    <row r="25" spans="1:1" x14ac:dyDescent="0.2">
      <c r="A25" t="s">
        <v>646</v>
      </c>
    </row>
    <row r="26" spans="1:1" x14ac:dyDescent="0.2">
      <c r="A26" t="s">
        <v>647</v>
      </c>
    </row>
    <row r="27" spans="1:1" x14ac:dyDescent="0.2">
      <c r="A27" t="s">
        <v>648</v>
      </c>
    </row>
    <row r="28" spans="1:1" x14ac:dyDescent="0.2">
      <c r="A28" t="s">
        <v>649</v>
      </c>
    </row>
    <row r="29" spans="1:1" x14ac:dyDescent="0.2">
      <c r="A29" t="s">
        <v>650</v>
      </c>
    </row>
    <row r="30" spans="1:1" x14ac:dyDescent="0.2">
      <c r="A30" t="s">
        <v>651</v>
      </c>
    </row>
    <row r="31" spans="1:1" x14ac:dyDescent="0.2">
      <c r="A31" t="s">
        <v>652</v>
      </c>
    </row>
    <row r="32" spans="1:1" x14ac:dyDescent="0.2">
      <c r="A32" t="s">
        <v>653</v>
      </c>
    </row>
    <row r="33" spans="1:1" x14ac:dyDescent="0.2">
      <c r="A33" t="s">
        <v>654</v>
      </c>
    </row>
    <row r="34" spans="1:1" x14ac:dyDescent="0.2">
      <c r="A34" t="s">
        <v>655</v>
      </c>
    </row>
    <row r="35" spans="1:1" x14ac:dyDescent="0.2">
      <c r="A35" t="s">
        <v>656</v>
      </c>
    </row>
    <row r="36" spans="1:1" x14ac:dyDescent="0.2">
      <c r="A36" t="s">
        <v>657</v>
      </c>
    </row>
    <row r="37" spans="1:1" x14ac:dyDescent="0.2">
      <c r="A37" t="s">
        <v>658</v>
      </c>
    </row>
    <row r="38" spans="1:1" x14ac:dyDescent="0.2">
      <c r="A38" t="s">
        <v>659</v>
      </c>
    </row>
    <row r="39" spans="1:1" x14ac:dyDescent="0.2">
      <c r="A39" t="s">
        <v>660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13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44" customWidth="1"/>
  </cols>
  <sheetData>
    <row r="1" spans="1:1" x14ac:dyDescent="0.2">
      <c r="A1" t="s">
        <v>629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632</v>
      </c>
    </row>
    <row r="11" spans="1:1" x14ac:dyDescent="0.2">
      <c r="A11" t="s">
        <v>65</v>
      </c>
    </row>
    <row r="12" spans="1:1" x14ac:dyDescent="0.2">
      <c r="A12" t="s">
        <v>631</v>
      </c>
    </row>
    <row r="13" spans="1:1" x14ac:dyDescent="0.2">
      <c r="A13" t="s">
        <v>630</v>
      </c>
    </row>
  </sheetData>
  <sortState ref="A10:A13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Revised One-Time &amp; Capital</vt:lpstr>
      <vt:lpstr>Capital Equipment $1,000 +</vt:lpstr>
      <vt:lpstr>Equipment below $1,000</vt:lpstr>
      <vt:lpstr>Sheet1</vt:lpstr>
      <vt:lpstr>Account Codes</vt:lpstr>
      <vt:lpstr>DeptListing</vt:lpstr>
      <vt:lpstr>StratObjectives</vt:lpstr>
      <vt:lpstr>Dept1</vt:lpstr>
      <vt:lpstr>Depts</vt:lpstr>
      <vt:lpstr>Depts.</vt:lpstr>
      <vt:lpstr>'Capital Equipment $1,000 +'!Print_Area</vt:lpstr>
      <vt:lpstr>'Equipment below $1,000'!Print_Area</vt:lpstr>
      <vt:lpstr>StratObj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Casamento, Charlene (CFO)</dc:creator>
  <cp:lastModifiedBy>Microsoft Office User</cp:lastModifiedBy>
  <cp:lastPrinted>2019-02-08T19:53:57Z</cp:lastPrinted>
  <dcterms:created xsi:type="dcterms:W3CDTF">2017-10-17T17:44:45Z</dcterms:created>
  <dcterms:modified xsi:type="dcterms:W3CDTF">2019-02-08T19:54:47Z</dcterms:modified>
</cp:coreProperties>
</file>