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budget\Budget FY20\Budget Submitted by Divisions\Information Technology\"/>
    </mc:Choice>
  </mc:AlternateContent>
  <bookViews>
    <workbookView xWindow="-30" yWindow="240" windowWidth="19320" windowHeight="6015" tabRatio="424"/>
  </bookViews>
  <sheets>
    <sheet name="Budget FY20" sheetId="35" r:id="rId1"/>
  </sheets>
  <definedNames>
    <definedName name="_xlnm.Print_Area" localSheetId="0">'Budget FY20'!$A$1:$L$44</definedName>
  </definedNames>
  <calcPr calcId="162913"/>
</workbook>
</file>

<file path=xl/calcChain.xml><?xml version="1.0" encoding="utf-8"?>
<calcChain xmlns="http://schemas.openxmlformats.org/spreadsheetml/2006/main">
  <c r="I17" i="35" l="1"/>
  <c r="I16" i="35"/>
  <c r="H16" i="35" l="1"/>
  <c r="H8" i="35" l="1"/>
  <c r="H9" i="35"/>
  <c r="H10" i="35"/>
  <c r="H11" i="35"/>
  <c r="H12" i="35"/>
  <c r="H13" i="35"/>
  <c r="H14" i="35"/>
  <c r="H15" i="35"/>
  <c r="H17" i="35"/>
  <c r="H18" i="35"/>
  <c r="H19" i="35"/>
  <c r="H20" i="35"/>
  <c r="H21" i="35"/>
  <c r="H22" i="35"/>
  <c r="H23" i="35"/>
  <c r="I7" i="35"/>
  <c r="I8" i="35" s="1"/>
  <c r="I9" i="35" s="1"/>
  <c r="I10" i="35" s="1"/>
  <c r="I11" i="35" s="1"/>
  <c r="I12" i="35" s="1"/>
  <c r="I13" i="35" s="1"/>
  <c r="I14" i="35" s="1"/>
  <c r="I15" i="35" s="1"/>
  <c r="I18" i="35" s="1"/>
  <c r="I19" i="35" s="1"/>
  <c r="I20" i="35" s="1"/>
  <c r="I21" i="35" s="1"/>
  <c r="I22" i="35" s="1"/>
  <c r="I23" i="35" s="1"/>
  <c r="H7" i="35"/>
  <c r="F33" i="35" l="1"/>
  <c r="H33" i="35" l="1"/>
  <c r="I33" i="35" s="1"/>
</calcChain>
</file>

<file path=xl/sharedStrings.xml><?xml version="1.0" encoding="utf-8"?>
<sst xmlns="http://schemas.openxmlformats.org/spreadsheetml/2006/main" count="114" uniqueCount="86">
  <si>
    <t>Total</t>
  </si>
  <si>
    <t>Priority</t>
  </si>
  <si>
    <t>Summary of Impact</t>
  </si>
  <si>
    <t>PC#</t>
  </si>
  <si>
    <t>Index</t>
  </si>
  <si>
    <t>Fringes</t>
  </si>
  <si>
    <t>PC# Value</t>
  </si>
  <si>
    <t>DPS/OE</t>
  </si>
  <si>
    <t>Description</t>
  </si>
  <si>
    <t xml:space="preserve">   CENTRAL CONNECTICUT STATE UNIVERSITY</t>
  </si>
  <si>
    <t>Reallocation</t>
  </si>
  <si>
    <t>Below the line Reductions</t>
  </si>
  <si>
    <t>Budget Request Description</t>
  </si>
  <si>
    <t>Net Request</t>
  </si>
  <si>
    <t xml:space="preserve">Summary of Impact </t>
  </si>
  <si>
    <t xml:space="preserve"> Budget Request</t>
  </si>
  <si>
    <t>Net "Running Request" Total</t>
  </si>
  <si>
    <t>Funding Source for Reallocation</t>
  </si>
  <si>
    <t>Strategic Objective</t>
  </si>
  <si>
    <t>Running Total</t>
  </si>
  <si>
    <t>FY2020</t>
  </si>
  <si>
    <t>FY 2020  BUDGET REQUEST (EXCLUDES EQUIPMENT AND ONE-TIME REQUESTS)</t>
  </si>
  <si>
    <t>Primary Strategic Alignment (Academic Excellence, Community Engagement, Enrollment, Increased Revenue) or Safety</t>
  </si>
  <si>
    <t>Connection to IBM Proposal if applicable (highlight in Yellow)</t>
  </si>
  <si>
    <t>Division of Information Technology</t>
  </si>
  <si>
    <t>52793</t>
  </si>
  <si>
    <t>Info004</t>
  </si>
  <si>
    <t>Programmer 4 position</t>
  </si>
  <si>
    <t>This position proivded the university custom code development in the form of BlueSwipe, BlueTrack, support for custom phonethon application, admissions and financial aid support.  Staffing constraints have limited the development of the code bases and they are significantly out of date.  At this point, it's more appropriate to abondon these applications than remediate.</t>
  </si>
  <si>
    <t>PC52985</t>
  </si>
  <si>
    <t>Information Security Officer Position / IT Compliance Position</t>
  </si>
  <si>
    <t>CIO001</t>
  </si>
  <si>
    <t>Support services to re-align to new IT strategic plan</t>
  </si>
  <si>
    <t>WebFocus Hyperion conversion / consulting / support</t>
  </si>
  <si>
    <t>Info01</t>
  </si>
  <si>
    <t>Increased costs in maintenance and support</t>
  </si>
  <si>
    <t>Cyber Insurance, data loss prevention, cyber security audit</t>
  </si>
  <si>
    <t>Info06</t>
  </si>
  <si>
    <t>Training and development for Project Management Office</t>
  </si>
  <si>
    <t>Info03</t>
  </si>
  <si>
    <t>Extension of computer lab hours until midnight</t>
  </si>
  <si>
    <t>Info04</t>
  </si>
  <si>
    <t>Increase in costs (annual) and document imaging costs (DocuSign for SFA)</t>
  </si>
  <si>
    <t>Security audit and remediation (waiver exp 9/1/19)</t>
  </si>
  <si>
    <t>InfoSec New</t>
  </si>
  <si>
    <t>Info02</t>
  </si>
  <si>
    <t>Software per ITC reccommendation</t>
  </si>
  <si>
    <t>Raises for Student workers</t>
  </si>
  <si>
    <t>Academic Technology support for speciality computer labs</t>
  </si>
  <si>
    <t>Document Imaging costs for OnBase (not covered by CSCU)</t>
  </si>
  <si>
    <t>CRM / OnBase support (2 FTE) and consulting</t>
  </si>
  <si>
    <t>Info05</t>
  </si>
  <si>
    <t>License for MS Office, VMware - Rolloff CSCU</t>
  </si>
  <si>
    <t>Safety, Enrollment, Revenue</t>
  </si>
  <si>
    <t>Academic Excellence, Enrollment, Increased Revenue</t>
  </si>
  <si>
    <t>Enrollment/, Increased Revenue</t>
  </si>
  <si>
    <t>Academic Excellence</t>
  </si>
  <si>
    <t>Enrollment, Engagement, Increased Revenue</t>
  </si>
  <si>
    <t>Audit relative to current waiver, and remediation relative to 9/1/2019 expiration.</t>
  </si>
  <si>
    <t>Software approved through U-Senate ITC Committee</t>
  </si>
  <si>
    <t>Software for financial aid DocuSign</t>
  </si>
  <si>
    <t>Training, consulting, relative to IT reorganization expected as a result of IT Strategic plan concluding in May.</t>
  </si>
  <si>
    <t>Consulting, training services relative to replacing or supporting deprication of Hyperion (software no longer supported).</t>
  </si>
  <si>
    <t>Conversion costs not covered in CSCU bond package/license</t>
  </si>
  <si>
    <t>Costs rolling-off CSCU five year pre-pay</t>
  </si>
  <si>
    <t>Dedicated support for computer labs on campus (physical and virtual to augment and support distributed lab management model - includes virtual labs in use in MIS, CS, etc.)</t>
  </si>
  <si>
    <t>Budget was zero-ed out during reorganization.  As part of IT re-org, we are adding training and development in.</t>
  </si>
  <si>
    <t>Students have not had raises in some years.</t>
  </si>
  <si>
    <t>Per request to President and Provost to increase accessability and availability of titles in the computer lab (to include SEST as well as extended hours - midnight).</t>
  </si>
  <si>
    <t>Address audit concerns, cyber security policy requirements, litigation hold, PCI and Title IV requirementst to have a ISO and security program.</t>
  </si>
  <si>
    <t>InfoSec New Initiative B</t>
  </si>
  <si>
    <t>InfoSec New Initiative A</t>
  </si>
  <si>
    <t>CIO001 Initiative B</t>
  </si>
  <si>
    <t>Info03 Initiative B</t>
  </si>
  <si>
    <t>CIO001 Initiative A</t>
  </si>
  <si>
    <t>CIO001 Initiative C</t>
  </si>
  <si>
    <t>Info03 Initiative A</t>
  </si>
  <si>
    <t>Info03 Initiative A&amp;B</t>
  </si>
  <si>
    <t>Software and consulting to support SMBCC Taskforce Reccommendations</t>
  </si>
  <si>
    <t>Community Engagement, Enrollment, Safety</t>
  </si>
  <si>
    <t>Software and services to implment reccommendations by the Taskforce on Sexual Misconduct, Bullying, and Campus Climate</t>
  </si>
  <si>
    <t>Dedicated support for OnBase project (SFA, Admissions, HR, ODE document imagaging projects, and CRM (UG / G).  Need seating ideally in davidson or MW (near IT and admissions)</t>
  </si>
  <si>
    <t>Possible Reduction of $115,683</t>
  </si>
  <si>
    <t>Baseline Request</t>
  </si>
  <si>
    <t>BSRV04</t>
  </si>
  <si>
    <t>Equipment coming off bond CSU bond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</si>
</sst>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_(* #,##0_);_(* \(#,##0\);_(* &quot;-&quot;??_);_(@_)"/>
    <numFmt numFmtId="165" formatCode="0_);\(0\)"/>
    <numFmt numFmtId="166" formatCode="&quot;$&quot;#,##0"/>
    <numFmt numFmtId="167" formatCode="mm/dd/yy;@"/>
    <numFmt numFmtId="168" formatCode="#,##0.0"/>
  </numFmts>
  <fonts count="2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Arial"/>
      <family val="2"/>
    </font>
    <font>
      <sz val="11"/>
      <color indexed="8"/>
      <name val="Calibri"/>
      <family val="2"/>
      <charset val="1"/>
    </font>
    <font>
      <sz val="10"/>
      <name val="Arial"/>
      <family val="2"/>
    </font>
    <font>
      <sz val="8"/>
      <name val="Microsoft Sans Serif"/>
      <family val="2"/>
    </font>
    <font>
      <sz val="8"/>
      <name val="Microsoft Sans Serif"/>
      <family val="2"/>
      <charset val="204"/>
    </font>
    <font>
      <sz val="10"/>
      <name val="Arial Unicode MS"/>
      <family val="2"/>
    </font>
    <font>
      <b/>
      <sz val="10"/>
      <name val="Arial Unicode MS"/>
      <family val="2"/>
    </font>
    <font>
      <sz val="10"/>
      <name val="Arial Unicode MS"/>
      <family val="2"/>
    </font>
    <font>
      <b/>
      <sz val="11"/>
      <name val="Times New Roman"/>
      <family val="1"/>
    </font>
    <font>
      <sz val="11"/>
      <name val="Times New Roman"/>
      <family val="1"/>
    </font>
    <font>
      <u/>
      <sz val="11"/>
      <name val="Times New Roman"/>
      <family val="1"/>
    </font>
    <font>
      <sz val="11"/>
      <color rgb="FF000000"/>
      <name val="Times New Roman"/>
      <family val="1"/>
    </font>
    <font>
      <b/>
      <sz val="10"/>
      <name val="Calibri"/>
      <family val="2"/>
    </font>
  </fonts>
  <fills count="5">
    <fill>
      <patternFill patternType="none"/>
    </fill>
    <fill>
      <patternFill patternType="gray125"/>
    </fill>
    <fill>
      <patternFill patternType="solid">
        <fgColor theme="6" tint="0.39997558519241921"/>
        <bgColor indexed="64"/>
      </patternFill>
    </fill>
    <fill>
      <patternFill patternType="solid">
        <fgColor theme="1"/>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s>
  <cellStyleXfs count="347">
    <xf numFmtId="0" fontId="0" fillId="0" borderId="0"/>
    <xf numFmtId="0" fontId="6" fillId="0" borderId="0"/>
    <xf numFmtId="44" fontId="5" fillId="0" borderId="0" applyFont="0" applyFill="0" applyBorder="0" applyAlignment="0" applyProtection="0"/>
    <xf numFmtId="44" fontId="7" fillId="0" borderId="0" applyFont="0" applyFill="0" applyBorder="0" applyAlignment="0" applyProtection="0"/>
    <xf numFmtId="0" fontId="8" fillId="0" borderId="0"/>
    <xf numFmtId="0" fontId="4" fillId="0" borderId="0"/>
    <xf numFmtId="44" fontId="4"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6"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6"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6" fillId="0" borderId="0"/>
    <xf numFmtId="0" fontId="5" fillId="0" borderId="0"/>
    <xf numFmtId="0" fontId="5" fillId="0" borderId="0"/>
    <xf numFmtId="0" fontId="6"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5" fillId="0" borderId="0"/>
    <xf numFmtId="43" fontId="5" fillId="0" borderId="0" applyFont="0" applyFill="0" applyBorder="0" applyAlignment="0" applyProtection="0"/>
    <xf numFmtId="0" fontId="10" fillId="0" borderId="0"/>
    <xf numFmtId="0" fontId="10" fillId="0" borderId="0"/>
    <xf numFmtId="0" fontId="3" fillId="0" borderId="0"/>
    <xf numFmtId="0" fontId="10" fillId="0" borderId="0"/>
    <xf numFmtId="0" fontId="3" fillId="0" borderId="0"/>
    <xf numFmtId="0" fontId="3" fillId="0" borderId="0"/>
    <xf numFmtId="0" fontId="3" fillId="0" borderId="0"/>
    <xf numFmtId="0" fontId="11" fillId="0" borderId="0"/>
    <xf numFmtId="0" fontId="12" fillId="0" borderId="0"/>
    <xf numFmtId="43" fontId="13" fillId="0" borderId="0" applyFont="0" applyFill="0" applyBorder="0" applyAlignment="0" applyProtection="0"/>
    <xf numFmtId="9" fontId="13" fillId="0" borderId="0" applyFont="0" applyFill="0" applyBorder="0" applyAlignment="0" applyProtection="0"/>
    <xf numFmtId="44" fontId="9" fillId="0" borderId="0" applyFont="0" applyFill="0" applyBorder="0" applyAlignment="0" applyProtection="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5" fillId="0" borderId="0" applyFont="0" applyFill="0" applyBorder="0" applyAlignment="0" applyProtection="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44" fontId="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1" fillId="0" borderId="0"/>
    <xf numFmtId="0" fontId="12" fillId="0" borderId="0"/>
    <xf numFmtId="44" fontId="5" fillId="0" borderId="0" applyFont="0" applyFill="0" applyBorder="0" applyAlignment="0" applyProtection="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cellStyleXfs>
  <cellXfs count="109">
    <xf numFmtId="0" fontId="0" fillId="0" borderId="0" xfId="0"/>
    <xf numFmtId="0" fontId="15" fillId="2" borderId="0" xfId="0" applyFont="1" applyFill="1" applyAlignment="1">
      <alignment horizontal="center"/>
    </xf>
    <xf numFmtId="0" fontId="15" fillId="2" borderId="0" xfId="0" applyFont="1" applyFill="1" applyBorder="1" applyAlignment="1">
      <alignment horizontal="left" vertical="top"/>
    </xf>
    <xf numFmtId="0" fontId="16" fillId="0" borderId="0" xfId="0" applyFont="1"/>
    <xf numFmtId="0" fontId="16" fillId="0" borderId="0" xfId="0" applyFont="1" applyAlignment="1">
      <alignment horizontal="center"/>
    </xf>
    <xf numFmtId="0" fontId="15" fillId="0" borderId="0" xfId="0" applyFont="1"/>
    <xf numFmtId="37" fontId="16" fillId="0" borderId="0" xfId="0" applyNumberFormat="1" applyFont="1"/>
    <xf numFmtId="0" fontId="16" fillId="0" borderId="0" xfId="0" applyFont="1" applyAlignment="1">
      <alignment horizontal="center" vertical="center"/>
    </xf>
    <xf numFmtId="0" fontId="16" fillId="0" borderId="0" xfId="0" applyFont="1" applyAlignment="1">
      <alignment horizontal="left"/>
    </xf>
    <xf numFmtId="37" fontId="15" fillId="0" borderId="0" xfId="0" applyNumberFormat="1" applyFont="1"/>
    <xf numFmtId="49" fontId="15" fillId="0" borderId="0" xfId="0" applyNumberFormat="1" applyFont="1" applyAlignment="1">
      <alignment horizontal="center"/>
    </xf>
    <xf numFmtId="0" fontId="15" fillId="0" borderId="0" xfId="0" applyFont="1" applyAlignment="1">
      <alignment horizontal="left"/>
    </xf>
    <xf numFmtId="0" fontId="15" fillId="0" borderId="1" xfId="0" applyFont="1" applyBorder="1"/>
    <xf numFmtId="37" fontId="15" fillId="0" borderId="0" xfId="0" applyNumberFormat="1" applyFont="1" applyBorder="1"/>
    <xf numFmtId="37" fontId="15" fillId="0" borderId="0" xfId="0" applyNumberFormat="1" applyFont="1" applyBorder="1" applyAlignment="1">
      <alignment horizontal="center" vertical="center"/>
    </xf>
    <xf numFmtId="37" fontId="16" fillId="0" borderId="0" xfId="0" applyNumberFormat="1" applyFont="1" applyFill="1"/>
    <xf numFmtId="37" fontId="16" fillId="0" borderId="0" xfId="0" applyNumberFormat="1" applyFont="1" applyFill="1" applyAlignment="1">
      <alignment horizontal="center" vertical="center"/>
    </xf>
    <xf numFmtId="49" fontId="16" fillId="0" borderId="0" xfId="0" applyNumberFormat="1" applyFont="1" applyAlignment="1">
      <alignment horizontal="center"/>
    </xf>
    <xf numFmtId="37" fontId="16" fillId="0" borderId="0" xfId="0" applyNumberFormat="1" applyFont="1" applyBorder="1" applyAlignment="1">
      <alignment horizontal="center"/>
    </xf>
    <xf numFmtId="165" fontId="16" fillId="0" borderId="0" xfId="0" applyNumberFormat="1" applyFont="1" applyBorder="1" applyAlignment="1">
      <alignment horizontal="center"/>
    </xf>
    <xf numFmtId="49" fontId="16" fillId="0" borderId="0" xfId="0" applyNumberFormat="1" applyFont="1" applyBorder="1" applyAlignment="1">
      <alignment horizontal="center"/>
    </xf>
    <xf numFmtId="0" fontId="17" fillId="0" borderId="0" xfId="0" applyFont="1" applyAlignment="1">
      <alignment horizontal="center"/>
    </xf>
    <xf numFmtId="41" fontId="16" fillId="0" borderId="0" xfId="3" applyNumberFormat="1" applyFont="1" applyFill="1" applyBorder="1" applyAlignment="1">
      <alignment vertical="top" wrapText="1"/>
    </xf>
    <xf numFmtId="0" fontId="16" fillId="0" borderId="0" xfId="0" applyFont="1" applyFill="1"/>
    <xf numFmtId="37" fontId="16" fillId="0" borderId="0" xfId="0" applyNumberFormat="1" applyFont="1" applyAlignment="1">
      <alignment horizontal="center"/>
    </xf>
    <xf numFmtId="0" fontId="18" fillId="0" borderId="0" xfId="0" applyFont="1" applyFill="1" applyBorder="1" applyAlignment="1">
      <alignment horizontal="left" vertical="top"/>
    </xf>
    <xf numFmtId="37" fontId="16" fillId="0" borderId="0" xfId="0" applyNumberFormat="1" applyFont="1" applyAlignment="1">
      <alignment horizontal="center" vertical="center"/>
    </xf>
    <xf numFmtId="0" fontId="16" fillId="0" borderId="0" xfId="0" applyFont="1" applyFill="1" applyBorder="1"/>
    <xf numFmtId="0" fontId="16" fillId="0" borderId="0" xfId="0" applyFont="1" applyBorder="1" applyAlignment="1">
      <alignment horizontal="center" vertical="top" wrapText="1"/>
    </xf>
    <xf numFmtId="0" fontId="15" fillId="0" borderId="2" xfId="0" applyFont="1" applyBorder="1" applyAlignment="1">
      <alignment horizontal="center" vertical="top" wrapText="1"/>
    </xf>
    <xf numFmtId="164" fontId="16" fillId="0" borderId="0" xfId="2" applyNumberFormat="1" applyFont="1" applyBorder="1" applyAlignment="1">
      <alignment horizontal="center" vertical="top" wrapText="1"/>
    </xf>
    <xf numFmtId="164" fontId="16" fillId="0" borderId="0" xfId="2" applyNumberFormat="1" applyFont="1" applyBorder="1" applyAlignment="1">
      <alignment horizontal="center" vertical="center" wrapText="1"/>
    </xf>
    <xf numFmtId="164" fontId="16" fillId="0" borderId="0" xfId="2" applyNumberFormat="1" applyFont="1" applyBorder="1" applyAlignment="1">
      <alignment horizontal="center" vertical="top"/>
    </xf>
    <xf numFmtId="164" fontId="16" fillId="0" borderId="0" xfId="2" applyNumberFormat="1" applyFont="1" applyFill="1" applyBorder="1" applyAlignment="1">
      <alignment horizontal="center" vertical="top" wrapText="1"/>
    </xf>
    <xf numFmtId="44" fontId="16" fillId="0" borderId="0" xfId="2" applyFont="1" applyFill="1" applyBorder="1" applyAlignment="1">
      <alignment horizontal="center" vertical="top" wrapText="1"/>
    </xf>
    <xf numFmtId="168" fontId="16" fillId="0" borderId="0" xfId="2" applyNumberFormat="1" applyFont="1" applyFill="1" applyBorder="1" applyAlignment="1">
      <alignment horizontal="center" vertical="top" wrapText="1"/>
    </xf>
    <xf numFmtId="0" fontId="16" fillId="0" borderId="0" xfId="0" applyFont="1" applyBorder="1" applyAlignment="1">
      <alignment horizontal="center"/>
    </xf>
    <xf numFmtId="0" fontId="16" fillId="0" borderId="0" xfId="0" applyFont="1" applyFill="1" applyAlignment="1">
      <alignment vertical="top"/>
    </xf>
    <xf numFmtId="0" fontId="16" fillId="3" borderId="0" xfId="0" applyFont="1" applyFill="1" applyBorder="1" applyAlignment="1">
      <alignment horizontal="center" vertical="top" wrapText="1"/>
    </xf>
    <xf numFmtId="0" fontId="15" fillId="3" borderId="0" xfId="0" applyFont="1" applyFill="1" applyBorder="1" applyAlignment="1">
      <alignment horizontal="center" vertical="top" wrapText="1"/>
    </xf>
    <xf numFmtId="164" fontId="16" fillId="3" borderId="0" xfId="2" applyNumberFormat="1" applyFont="1" applyFill="1" applyBorder="1" applyAlignment="1">
      <alignment horizontal="center" vertical="top" wrapText="1"/>
    </xf>
    <xf numFmtId="164" fontId="16" fillId="3" borderId="0" xfId="2" applyNumberFormat="1" applyFont="1" applyFill="1" applyBorder="1" applyAlignment="1">
      <alignment horizontal="center" vertical="center" wrapText="1"/>
    </xf>
    <xf numFmtId="164" fontId="16" fillId="3" borderId="0" xfId="2" applyNumberFormat="1" applyFont="1" applyFill="1" applyBorder="1" applyAlignment="1">
      <alignment horizontal="center" vertical="top"/>
    </xf>
    <xf numFmtId="44" fontId="16" fillId="3" borderId="0" xfId="2" applyFont="1" applyFill="1" applyBorder="1" applyAlignment="1">
      <alignment horizontal="center" vertical="top" wrapText="1"/>
    </xf>
    <xf numFmtId="0" fontId="16" fillId="0" borderId="0" xfId="0" applyFont="1" applyFill="1" applyBorder="1" applyAlignment="1">
      <alignment horizontal="center" vertical="top" wrapText="1"/>
    </xf>
    <xf numFmtId="0" fontId="15" fillId="0" borderId="0" xfId="0" applyFont="1" applyFill="1" applyBorder="1" applyAlignment="1">
      <alignment horizontal="center" vertical="top" wrapText="1"/>
    </xf>
    <xf numFmtId="164" fontId="16" fillId="0" borderId="0" xfId="2" applyNumberFormat="1" applyFont="1" applyFill="1" applyBorder="1" applyAlignment="1">
      <alignment horizontal="center" vertical="center" wrapText="1"/>
    </xf>
    <xf numFmtId="164" fontId="16" fillId="0" borderId="0" xfId="2" applyNumberFormat="1" applyFont="1" applyFill="1" applyBorder="1" applyAlignment="1">
      <alignment horizontal="center" vertical="top"/>
    </xf>
    <xf numFmtId="0" fontId="16" fillId="0" borderId="0" xfId="0" applyFont="1" applyFill="1" applyBorder="1" applyAlignment="1">
      <alignment horizontal="center"/>
    </xf>
    <xf numFmtId="164" fontId="16" fillId="0" borderId="0" xfId="2" applyNumberFormat="1" applyFont="1" applyFill="1" applyBorder="1" applyAlignment="1">
      <alignment horizontal="center"/>
    </xf>
    <xf numFmtId="164" fontId="16" fillId="0" borderId="0" xfId="2" applyNumberFormat="1" applyFont="1" applyFill="1" applyBorder="1" applyAlignment="1">
      <alignment horizontal="center" vertical="center"/>
    </xf>
    <xf numFmtId="0" fontId="16" fillId="2" borderId="0" xfId="0" applyFont="1" applyFill="1"/>
    <xf numFmtId="37" fontId="16" fillId="2" borderId="0" xfId="0" applyNumberFormat="1" applyFont="1" applyFill="1"/>
    <xf numFmtId="37" fontId="16" fillId="2" borderId="0" xfId="0" applyNumberFormat="1" applyFont="1" applyFill="1" applyAlignment="1">
      <alignment horizontal="center" vertical="center"/>
    </xf>
    <xf numFmtId="165" fontId="16" fillId="2" borderId="0" xfId="0" applyNumberFormat="1" applyFont="1" applyFill="1" applyAlignment="1">
      <alignment horizontal="center"/>
    </xf>
    <xf numFmtId="49" fontId="16" fillId="2" borderId="0" xfId="0" applyNumberFormat="1" applyFont="1" applyFill="1" applyAlignment="1">
      <alignment horizontal="center"/>
    </xf>
    <xf numFmtId="0" fontId="16" fillId="2" borderId="0" xfId="0" applyFont="1" applyFill="1" applyAlignment="1">
      <alignment horizontal="left"/>
    </xf>
    <xf numFmtId="49" fontId="16" fillId="0" borderId="0" xfId="134" applyNumberFormat="1" applyFont="1" applyFill="1" applyBorder="1" applyAlignment="1" applyProtection="1">
      <alignment horizontal="center" vertical="center" wrapText="1"/>
      <protection locked="0"/>
    </xf>
    <xf numFmtId="0" fontId="16" fillId="0" borderId="0" xfId="134" applyFont="1" applyBorder="1" applyAlignment="1">
      <alignment horizontal="center" vertical="center"/>
    </xf>
    <xf numFmtId="0" fontId="16" fillId="0" borderId="0" xfId="134" applyFont="1" applyBorder="1" applyAlignment="1">
      <alignment vertical="center"/>
    </xf>
    <xf numFmtId="37" fontId="16" fillId="0" borderId="0" xfId="0" applyNumberFormat="1" applyFont="1" applyBorder="1" applyAlignment="1">
      <alignment horizontal="right" vertical="center"/>
    </xf>
    <xf numFmtId="37" fontId="16" fillId="0" borderId="0" xfId="0" applyNumberFormat="1" applyFont="1" applyFill="1" applyBorder="1" applyAlignment="1">
      <alignment horizontal="right" vertical="center"/>
    </xf>
    <xf numFmtId="37" fontId="16" fillId="0" borderId="0" xfId="0" applyNumberFormat="1" applyFont="1" applyBorder="1" applyAlignment="1">
      <alignment vertical="center"/>
    </xf>
    <xf numFmtId="165" fontId="16" fillId="0" borderId="0" xfId="0" applyNumberFormat="1" applyFont="1" applyBorder="1" applyAlignment="1">
      <alignment horizontal="center" vertical="center"/>
    </xf>
    <xf numFmtId="49" fontId="16" fillId="0" borderId="0" xfId="0" applyNumberFormat="1" applyFont="1" applyFill="1" applyBorder="1" applyAlignment="1">
      <alignment horizontal="center" vertical="center"/>
    </xf>
    <xf numFmtId="0" fontId="16" fillId="0" borderId="0" xfId="98" applyFont="1" applyBorder="1" applyAlignment="1">
      <alignment horizontal="left" vertical="center" wrapText="1"/>
    </xf>
    <xf numFmtId="0" fontId="18" fillId="0" borderId="0" xfId="0" applyFont="1" applyFill="1" applyBorder="1" applyAlignment="1">
      <alignment horizontal="center" vertical="top" wrapText="1"/>
    </xf>
    <xf numFmtId="0" fontId="16" fillId="0" borderId="0" xfId="0" applyFont="1" applyFill="1" applyBorder="1" applyAlignment="1">
      <alignment vertical="top" wrapText="1"/>
    </xf>
    <xf numFmtId="166" fontId="16" fillId="0" borderId="0" xfId="0" applyNumberFormat="1" applyFont="1" applyFill="1" applyBorder="1" applyAlignment="1" applyProtection="1">
      <alignment vertical="top" wrapText="1"/>
      <protection locked="0"/>
    </xf>
    <xf numFmtId="167" fontId="16" fillId="0" borderId="0" xfId="0" applyNumberFormat="1" applyFont="1" applyFill="1" applyAlignment="1">
      <alignment horizontal="center"/>
    </xf>
    <xf numFmtId="0" fontId="16" fillId="0" borderId="0" xfId="0" applyFont="1" applyFill="1" applyBorder="1" applyAlignment="1">
      <alignment horizontal="left"/>
    </xf>
    <xf numFmtId="0" fontId="16" fillId="0" borderId="1" xfId="0" applyFont="1" applyBorder="1" applyAlignment="1">
      <alignment vertical="top"/>
    </xf>
    <xf numFmtId="165" fontId="16" fillId="0" borderId="3" xfId="0" applyNumberFormat="1" applyFont="1" applyBorder="1" applyAlignment="1">
      <alignment horizontal="center"/>
    </xf>
    <xf numFmtId="37" fontId="16" fillId="0" borderId="3" xfId="0" applyNumberFormat="1" applyFont="1" applyBorder="1"/>
    <xf numFmtId="37" fontId="16" fillId="0" borderId="3" xfId="0" applyNumberFormat="1" applyFont="1" applyFill="1" applyBorder="1"/>
    <xf numFmtId="49" fontId="16" fillId="0" borderId="3" xfId="0" applyNumberFormat="1" applyFont="1" applyBorder="1" applyAlignment="1">
      <alignment horizontal="center"/>
    </xf>
    <xf numFmtId="0" fontId="16" fillId="0" borderId="3" xfId="0" applyFont="1" applyFill="1" applyBorder="1"/>
    <xf numFmtId="0" fontId="18" fillId="0" borderId="3" xfId="0" applyFont="1" applyFill="1" applyBorder="1" applyAlignment="1">
      <alignment horizontal="left" vertical="top" wrapText="1"/>
    </xf>
    <xf numFmtId="0" fontId="15" fillId="0" borderId="0" xfId="0" applyFont="1" applyAlignment="1">
      <alignment horizontal="center" wrapText="1"/>
    </xf>
    <xf numFmtId="0" fontId="15" fillId="0" borderId="0" xfId="0" applyFont="1" applyBorder="1" applyAlignment="1">
      <alignment horizontal="center" wrapText="1"/>
    </xf>
    <xf numFmtId="0" fontId="15" fillId="0" borderId="0" xfId="0" applyFont="1" applyFill="1" applyBorder="1" applyAlignment="1">
      <alignment horizontal="center" wrapText="1"/>
    </xf>
    <xf numFmtId="164" fontId="15" fillId="0" borderId="0" xfId="2" applyNumberFormat="1" applyFont="1" applyFill="1" applyBorder="1" applyAlignment="1">
      <alignment horizontal="center" wrapText="1"/>
    </xf>
    <xf numFmtId="37" fontId="15" fillId="0" borderId="0" xfId="0" applyNumberFormat="1" applyFont="1" applyBorder="1" applyAlignment="1">
      <alignment horizontal="center" wrapText="1"/>
    </xf>
    <xf numFmtId="165" fontId="15" fillId="0" borderId="0" xfId="0" applyNumberFormat="1" applyFont="1" applyBorder="1" applyAlignment="1">
      <alignment horizontal="center" wrapText="1"/>
    </xf>
    <xf numFmtId="49" fontId="15" fillId="0" borderId="0" xfId="0" applyNumberFormat="1" applyFont="1" applyBorder="1" applyAlignment="1">
      <alignment horizontal="center" wrapText="1"/>
    </xf>
    <xf numFmtId="0" fontId="15" fillId="0" borderId="0" xfId="0" applyFont="1" applyBorder="1" applyAlignment="1">
      <alignment wrapText="1"/>
    </xf>
    <xf numFmtId="0" fontId="15" fillId="0" borderId="0" xfId="0" applyFont="1" applyAlignment="1">
      <alignment wrapText="1"/>
    </xf>
    <xf numFmtId="0" fontId="15" fillId="0" borderId="1" xfId="0" applyFont="1" applyBorder="1" applyAlignment="1">
      <alignment horizontal="center" wrapText="1"/>
    </xf>
    <xf numFmtId="165" fontId="16" fillId="0" borderId="4" xfId="0" applyNumberFormat="1" applyFont="1" applyBorder="1" applyAlignment="1">
      <alignment horizontal="center"/>
    </xf>
    <xf numFmtId="0" fontId="16" fillId="0" borderId="4" xfId="0" applyFont="1" applyBorder="1"/>
    <xf numFmtId="37" fontId="16" fillId="0" borderId="4" xfId="0" applyNumberFormat="1" applyFont="1" applyBorder="1"/>
    <xf numFmtId="37" fontId="16" fillId="0" borderId="4" xfId="0" applyNumberFormat="1" applyFont="1" applyFill="1" applyBorder="1"/>
    <xf numFmtId="49" fontId="16" fillId="0" borderId="4" xfId="0" applyNumberFormat="1" applyFont="1" applyBorder="1" applyAlignment="1">
      <alignment horizontal="center"/>
    </xf>
    <xf numFmtId="0" fontId="16" fillId="0" borderId="4" xfId="98" applyFont="1" applyBorder="1" applyAlignment="1">
      <alignment horizontal="left" vertical="center" wrapText="1"/>
    </xf>
    <xf numFmtId="165" fontId="15" fillId="0" borderId="1" xfId="0" applyNumberFormat="1" applyFont="1" applyBorder="1" applyAlignment="1">
      <alignment horizontal="center" wrapText="1"/>
    </xf>
    <xf numFmtId="37" fontId="15" fillId="0" borderId="1" xfId="0" applyNumberFormat="1" applyFont="1" applyFill="1" applyBorder="1" applyAlignment="1">
      <alignment horizontal="center" wrapText="1"/>
    </xf>
    <xf numFmtId="37" fontId="15" fillId="0" borderId="1" xfId="0" applyNumberFormat="1" applyFont="1" applyBorder="1" applyAlignment="1">
      <alignment horizontal="center" wrapText="1"/>
    </xf>
    <xf numFmtId="0" fontId="19" fillId="0" borderId="1" xfId="0" applyFont="1" applyFill="1" applyBorder="1" applyAlignment="1">
      <alignment wrapText="1"/>
    </xf>
    <xf numFmtId="37" fontId="15" fillId="4" borderId="1" xfId="0" applyNumberFormat="1" applyFont="1" applyFill="1" applyBorder="1" applyAlignment="1">
      <alignment horizontal="center" wrapText="1"/>
    </xf>
    <xf numFmtId="0" fontId="16" fillId="0" borderId="3" xfId="0" applyFont="1" applyBorder="1" applyAlignment="1">
      <alignment horizontal="center"/>
    </xf>
    <xf numFmtId="37" fontId="16" fillId="0" borderId="0" xfId="0" applyNumberFormat="1" applyFont="1" applyAlignment="1">
      <alignment horizontal="left"/>
    </xf>
    <xf numFmtId="0" fontId="16" fillId="0" borderId="3" xfId="0" applyFont="1" applyBorder="1" applyAlignment="1">
      <alignment horizontal="left"/>
    </xf>
    <xf numFmtId="37" fontId="16" fillId="4" borderId="4" xfId="0" applyNumberFormat="1" applyFont="1" applyFill="1" applyBorder="1"/>
    <xf numFmtId="37" fontId="16" fillId="4" borderId="3" xfId="0" applyNumberFormat="1" applyFont="1" applyFill="1" applyBorder="1"/>
    <xf numFmtId="49" fontId="16" fillId="0" borderId="3" xfId="0" applyNumberFormat="1" applyFont="1" applyBorder="1" applyAlignment="1">
      <alignment horizontal="center" wrapText="1"/>
    </xf>
    <xf numFmtId="37" fontId="16" fillId="4" borderId="0" xfId="0" applyNumberFormat="1" applyFont="1" applyFill="1"/>
    <xf numFmtId="37" fontId="15" fillId="0" borderId="0" xfId="0" applyNumberFormat="1" applyFont="1" applyAlignment="1">
      <alignment horizontal="center"/>
    </xf>
    <xf numFmtId="0" fontId="15" fillId="0" borderId="1" xfId="0" applyFont="1" applyBorder="1" applyAlignment="1">
      <alignment horizontal="center" wrapText="1"/>
    </xf>
    <xf numFmtId="0" fontId="16" fillId="0" borderId="4" xfId="0" applyFont="1" applyBorder="1" applyAlignment="1">
      <alignment horizontal="left"/>
    </xf>
  </cellXfs>
  <cellStyles count="347">
    <cellStyle name="Comma 10" xfId="47"/>
    <cellStyle name="Comma 10 2" xfId="99"/>
    <cellStyle name="Comma 10 3" xfId="118"/>
    <cellStyle name="Comma 10 4" xfId="135"/>
    <cellStyle name="Comma 10 5" xfId="153"/>
    <cellStyle name="Comma 10 6" xfId="169"/>
    <cellStyle name="Comma 10 7" xfId="184"/>
    <cellStyle name="Comma 10 8" xfId="194"/>
    <cellStyle name="Comma 11" xfId="48"/>
    <cellStyle name="Comma 11 2" xfId="100"/>
    <cellStyle name="Comma 11 3" xfId="119"/>
    <cellStyle name="Comma 11 4" xfId="136"/>
    <cellStyle name="Comma 11 5" xfId="154"/>
    <cellStyle name="Comma 11 6" xfId="170"/>
    <cellStyle name="Comma 11 7" xfId="185"/>
    <cellStyle name="Comma 11 8" xfId="195"/>
    <cellStyle name="Comma 12" xfId="59"/>
    <cellStyle name="Comma 13" xfId="57"/>
    <cellStyle name="Comma 14" xfId="56"/>
    <cellStyle name="Comma 15" xfId="62"/>
    <cellStyle name="Comma 16" xfId="61"/>
    <cellStyle name="Comma 17" xfId="60"/>
    <cellStyle name="Comma 18" xfId="58"/>
    <cellStyle name="Comma 19" xfId="204"/>
    <cellStyle name="Comma 2" xfId="49"/>
    <cellStyle name="Comma 2 2" xfId="101"/>
    <cellStyle name="Comma 2 3" xfId="120"/>
    <cellStyle name="Comma 2 4" xfId="137"/>
    <cellStyle name="Comma 2 5" xfId="155"/>
    <cellStyle name="Comma 2 6" xfId="171"/>
    <cellStyle name="Comma 2 7" xfId="186"/>
    <cellStyle name="Comma 2 8" xfId="196"/>
    <cellStyle name="Comma 20" xfId="214"/>
    <cellStyle name="Comma 21" xfId="7"/>
    <cellStyle name="Comma 3" xfId="10"/>
    <cellStyle name="Comma 3 10" xfId="133"/>
    <cellStyle name="Comma 3 11" xfId="108"/>
    <cellStyle name="Comma 3 12" xfId="64"/>
    <cellStyle name="Comma 3 13" xfId="144"/>
    <cellStyle name="Comma 3 2" xfId="20"/>
    <cellStyle name="Comma 3 3" xfId="25"/>
    <cellStyle name="Comma 3 4" xfId="32"/>
    <cellStyle name="Comma 3 5" xfId="37"/>
    <cellStyle name="Comma 3 6" xfId="43"/>
    <cellStyle name="Comma 3 7" xfId="66"/>
    <cellStyle name="Comma 3 8" xfId="97"/>
    <cellStyle name="Comma 3 9" xfId="116"/>
    <cellStyle name="Comma 4" xfId="11"/>
    <cellStyle name="Comma 4 10" xfId="129"/>
    <cellStyle name="Comma 4 11" xfId="152"/>
    <cellStyle name="Comma 4 12" xfId="168"/>
    <cellStyle name="Comma 4 13" xfId="183"/>
    <cellStyle name="Comma 4 2" xfId="21"/>
    <cellStyle name="Comma 4 3" xfId="26"/>
    <cellStyle name="Comma 4 4" xfId="33"/>
    <cellStyle name="Comma 4 5" xfId="38"/>
    <cellStyle name="Comma 4 6" xfId="44"/>
    <cellStyle name="Comma 4 7" xfId="67"/>
    <cellStyle name="Comma 4 8" xfId="93"/>
    <cellStyle name="Comma 4 9" xfId="111"/>
    <cellStyle name="Comma 5" xfId="50"/>
    <cellStyle name="Comma 5 2" xfId="102"/>
    <cellStyle name="Comma 5 3" xfId="121"/>
    <cellStyle name="Comma 5 4" xfId="138"/>
    <cellStyle name="Comma 5 5" xfId="156"/>
    <cellStyle name="Comma 5 6" xfId="172"/>
    <cellStyle name="Comma 5 7" xfId="187"/>
    <cellStyle name="Comma 5 8" xfId="197"/>
    <cellStyle name="Comma 6" xfId="51"/>
    <cellStyle name="Comma 6 2" xfId="103"/>
    <cellStyle name="Comma 6 3" xfId="122"/>
    <cellStyle name="Comma 6 4" xfId="139"/>
    <cellStyle name="Comma 6 5" xfId="157"/>
    <cellStyle name="Comma 6 6" xfId="173"/>
    <cellStyle name="Comma 6 7" xfId="188"/>
    <cellStyle name="Comma 6 8" xfId="198"/>
    <cellStyle name="Comma 7" xfId="52"/>
    <cellStyle name="Comma 7 2" xfId="104"/>
    <cellStyle name="Comma 7 3" xfId="123"/>
    <cellStyle name="Comma 7 4" xfId="140"/>
    <cellStyle name="Comma 7 5" xfId="158"/>
    <cellStyle name="Comma 7 6" xfId="174"/>
    <cellStyle name="Comma 7 7" xfId="189"/>
    <cellStyle name="Comma 7 8" xfId="199"/>
    <cellStyle name="Comma 8" xfId="53"/>
    <cellStyle name="Comma 8 2" xfId="105"/>
    <cellStyle name="Comma 8 3" xfId="124"/>
    <cellStyle name="Comma 8 4" xfId="141"/>
    <cellStyle name="Comma 8 5" xfId="159"/>
    <cellStyle name="Comma 8 6" xfId="175"/>
    <cellStyle name="Comma 8 7" xfId="190"/>
    <cellStyle name="Comma 8 8" xfId="200"/>
    <cellStyle name="Comma 9" xfId="54"/>
    <cellStyle name="Comma 9 2" xfId="106"/>
    <cellStyle name="Comma 9 3" xfId="125"/>
    <cellStyle name="Comma 9 4" xfId="142"/>
    <cellStyle name="Comma 9 5" xfId="160"/>
    <cellStyle name="Comma 9 6" xfId="176"/>
    <cellStyle name="Comma 9 7" xfId="191"/>
    <cellStyle name="Comma 9 8" xfId="201"/>
    <cellStyle name="Currency" xfId="3" builtinId="4"/>
    <cellStyle name="Currency 2" xfId="6"/>
    <cellStyle name="Currency 2 2" xfId="278"/>
    <cellStyle name="Currency 2 2 2" xfId="328"/>
    <cellStyle name="Currency 2 3" xfId="306"/>
    <cellStyle name="Currency 2 4" xfId="229"/>
    <cellStyle name="Currency 3" xfId="2"/>
    <cellStyle name="Currency 4" xfId="216"/>
    <cellStyle name="Currency 4 2" xfId="287"/>
    <cellStyle name="Currency 4 3" xfId="251"/>
    <cellStyle name="Currency 5" xfId="264"/>
    <cellStyle name="Currency 5 2" xfId="300"/>
    <cellStyle name="Currency 5 2 2" xfId="343"/>
    <cellStyle name="Currency 5 3" xfId="323"/>
    <cellStyle name="Currency 6" xfId="266"/>
    <cellStyle name="Currency 6 2" xfId="302"/>
    <cellStyle name="Currency 6 2 2" xfId="344"/>
    <cellStyle name="Currency 6 3" xfId="325"/>
    <cellStyle name="Currency 7" xfId="268"/>
    <cellStyle name="Currency 7 2" xfId="327"/>
    <cellStyle name="Currency 8" xfId="304"/>
    <cellStyle name="Excel Built-in Normal" xfId="4"/>
    <cellStyle name="Normal" xfId="0" builtinId="0"/>
    <cellStyle name="Normal 10" xfId="30"/>
    <cellStyle name="Normal 10 2" xfId="84"/>
    <cellStyle name="Normal 10 3" xfId="86"/>
    <cellStyle name="Normal 10 4" xfId="110"/>
    <cellStyle name="Normal 10 5" xfId="128"/>
    <cellStyle name="Normal 10 6" xfId="151"/>
    <cellStyle name="Normal 10 7" xfId="167"/>
    <cellStyle name="Normal 10 8" xfId="182"/>
    <cellStyle name="Normal 11" xfId="41"/>
    <cellStyle name="Normal 11 2" xfId="94"/>
    <cellStyle name="Normal 11 3" xfId="112"/>
    <cellStyle name="Normal 11 4" xfId="130"/>
    <cellStyle name="Normal 11 5" xfId="149"/>
    <cellStyle name="Normal 11 6" xfId="165"/>
    <cellStyle name="Normal 11 7" xfId="180"/>
    <cellStyle name="Normal 11 8" xfId="193"/>
    <cellStyle name="Normal 12" xfId="202"/>
    <cellStyle name="Normal 12 2" xfId="207"/>
    <cellStyle name="Normal 12 2 2" xfId="211"/>
    <cellStyle name="Normal 12 2 2 2" xfId="227"/>
    <cellStyle name="Normal 12 2 2 2 2" xfId="298"/>
    <cellStyle name="Normal 12 2 2 2 2 2" xfId="342"/>
    <cellStyle name="Normal 12 2 2 2 3" xfId="321"/>
    <cellStyle name="Normal 12 2 2 2 4" xfId="262"/>
    <cellStyle name="Normal 12 2 2 2_Budget FY16" xfId="231"/>
    <cellStyle name="Normal 12 2 2 3" xfId="222"/>
    <cellStyle name="Normal 12 2 2 3 2" xfId="293"/>
    <cellStyle name="Normal 12 2 2 3 2 2" xfId="337"/>
    <cellStyle name="Normal 12 2 2 3 3" xfId="316"/>
    <cellStyle name="Normal 12 2 2 3 4" xfId="257"/>
    <cellStyle name="Normal 12 2 2 3_Budget FY16" xfId="233"/>
    <cellStyle name="Normal 12 2 2 4" xfId="284"/>
    <cellStyle name="Normal 12 2 2 4 2" xfId="332"/>
    <cellStyle name="Normal 12 2 2 5" xfId="311"/>
    <cellStyle name="Normal 12 2 2 6" xfId="249"/>
    <cellStyle name="Normal 12 2 2_Budget FY16" xfId="236"/>
    <cellStyle name="Normal 12 2 3" xfId="224"/>
    <cellStyle name="Normal 12 2 3 2" xfId="295"/>
    <cellStyle name="Normal 12 2 3 2 2" xfId="339"/>
    <cellStyle name="Normal 12 2 3 3" xfId="318"/>
    <cellStyle name="Normal 12 2 3 4" xfId="259"/>
    <cellStyle name="Normal 12 2 3_Budget FY16" xfId="240"/>
    <cellStyle name="Normal 12 2 4" xfId="219"/>
    <cellStyle name="Normal 12 2 4 2" xfId="290"/>
    <cellStyle name="Normal 12 2 4 2 2" xfId="334"/>
    <cellStyle name="Normal 12 2 4 3" xfId="313"/>
    <cellStyle name="Normal 12 2 4 4" xfId="254"/>
    <cellStyle name="Normal 12 2 4_Budget FY16" xfId="243"/>
    <cellStyle name="Normal 12 2 5" xfId="281"/>
    <cellStyle name="Normal 12 2 5 2" xfId="329"/>
    <cellStyle name="Normal 12 2 6" xfId="308"/>
    <cellStyle name="Normal 12 2 7" xfId="246"/>
    <cellStyle name="Normal 12 2_Budget FY16" xfId="234"/>
    <cellStyle name="Normal 12 3" xfId="210"/>
    <cellStyle name="Normal 12 3 2" xfId="226"/>
    <cellStyle name="Normal 12 3 2 2" xfId="297"/>
    <cellStyle name="Normal 12 3 2 2 2" xfId="341"/>
    <cellStyle name="Normal 12 3 2 3" xfId="320"/>
    <cellStyle name="Normal 12 3 2 4" xfId="261"/>
    <cellStyle name="Normal 12 3 2_Budget FY16" xfId="232"/>
    <cellStyle name="Normal 12 3 3" xfId="221"/>
    <cellStyle name="Normal 12 3 3 2" xfId="292"/>
    <cellStyle name="Normal 12 3 3 2 2" xfId="336"/>
    <cellStyle name="Normal 12 3 3 3" xfId="315"/>
    <cellStyle name="Normal 12 3 3 4" xfId="256"/>
    <cellStyle name="Normal 12 3 3_Budget FY16" xfId="235"/>
    <cellStyle name="Normal 12 3 4" xfId="283"/>
    <cellStyle name="Normal 12 3 4 2" xfId="331"/>
    <cellStyle name="Normal 12 3 5" xfId="310"/>
    <cellStyle name="Normal 12 3 6" xfId="248"/>
    <cellStyle name="Normal 12 3_Budget FY16" xfId="244"/>
    <cellStyle name="Normal 12 4" xfId="209"/>
    <cellStyle name="Normal 12 4 2" xfId="225"/>
    <cellStyle name="Normal 12 4 2 2" xfId="296"/>
    <cellStyle name="Normal 12 4 2 2 2" xfId="340"/>
    <cellStyle name="Normal 12 4 2 3" xfId="319"/>
    <cellStyle name="Normal 12 4 2 4" xfId="260"/>
    <cellStyle name="Normal 12 4 2_Budget FY16" xfId="238"/>
    <cellStyle name="Normal 12 4 3" xfId="220"/>
    <cellStyle name="Normal 12 4 3 2" xfId="291"/>
    <cellStyle name="Normal 12 4 3 2 2" xfId="335"/>
    <cellStyle name="Normal 12 4 3 3" xfId="314"/>
    <cellStyle name="Normal 12 4 3 4" xfId="255"/>
    <cellStyle name="Normal 12 4 3_Budget FY16" xfId="237"/>
    <cellStyle name="Normal 12 4 4" xfId="282"/>
    <cellStyle name="Normal 12 4 4 2" xfId="330"/>
    <cellStyle name="Normal 12 4 5" xfId="309"/>
    <cellStyle name="Normal 12 4 6" xfId="247"/>
    <cellStyle name="Normal 12 4_Budget FY16" xfId="239"/>
    <cellStyle name="Normal 12 5" xfId="223"/>
    <cellStyle name="Normal 12 5 2" xfId="294"/>
    <cellStyle name="Normal 12 5 2 2" xfId="338"/>
    <cellStyle name="Normal 12 5 3" xfId="317"/>
    <cellStyle name="Normal 12 5 4" xfId="258"/>
    <cellStyle name="Normal 12 5_Budget FY16" xfId="241"/>
    <cellStyle name="Normal 12 6" xfId="218"/>
    <cellStyle name="Normal 12 6 2" xfId="289"/>
    <cellStyle name="Normal 12 6 2 2" xfId="333"/>
    <cellStyle name="Normal 12 6 3" xfId="312"/>
    <cellStyle name="Normal 12 6 4" xfId="253"/>
    <cellStyle name="Normal 12 6_Budget FY16" xfId="230"/>
    <cellStyle name="Normal 12 7" xfId="279"/>
    <cellStyle name="Normal 12 7 2" xfId="307"/>
    <cellStyle name="Normal 12 8" xfId="269"/>
    <cellStyle name="Normal 12 9" xfId="245"/>
    <cellStyle name="Normal 12_Budget FY16" xfId="346"/>
    <cellStyle name="Normal 13" xfId="98"/>
    <cellStyle name="Normal 14" xfId="117"/>
    <cellStyle name="Normal 15" xfId="134"/>
    <cellStyle name="Normal 16" xfId="161"/>
    <cellStyle name="Normal 16 2" xfId="345"/>
    <cellStyle name="Normal 17" xfId="177"/>
    <cellStyle name="Normal 18" xfId="192"/>
    <cellStyle name="Normal 19" xfId="205"/>
    <cellStyle name="Normal 19 2" xfId="206"/>
    <cellStyle name="Normal 19 3" xfId="208"/>
    <cellStyle name="Normal 19 4" xfId="280"/>
    <cellStyle name="Normal 19 5" xfId="271"/>
    <cellStyle name="Normal 2" xfId="5"/>
    <cellStyle name="Normal 2 2" xfId="8"/>
    <cellStyle name="Normal 2 3" xfId="9"/>
    <cellStyle name="Normal 2 4" xfId="14"/>
    <cellStyle name="Normal 2 5" xfId="15"/>
    <cellStyle name="Normal 2 6" xfId="55"/>
    <cellStyle name="Normal 2 7" xfId="203"/>
    <cellStyle name="Normal 2 8" xfId="277"/>
    <cellStyle name="Normal 2 8 2" xfId="305"/>
    <cellStyle name="Normal 2 9" xfId="228"/>
    <cellStyle name="Normal 2_Budget FY16" xfId="250"/>
    <cellStyle name="Normal 20" xfId="212"/>
    <cellStyle name="Normal 20 2" xfId="285"/>
    <cellStyle name="Normal 20 3" xfId="270"/>
    <cellStyle name="Normal 21" xfId="213"/>
    <cellStyle name="Normal 21 2" xfId="217"/>
    <cellStyle name="Normal 21 2 2" xfId="288"/>
    <cellStyle name="Normal 21 2 3" xfId="252"/>
    <cellStyle name="Normal 21 2_Budget FY16" xfId="242"/>
    <cellStyle name="Normal 21 3" xfId="286"/>
    <cellStyle name="Normal 21 4" xfId="273"/>
    <cellStyle name="Normal 22" xfId="263"/>
    <cellStyle name="Normal 22 2" xfId="299"/>
    <cellStyle name="Normal 22 2 2" xfId="322"/>
    <cellStyle name="Normal 22 3" xfId="274"/>
    <cellStyle name="Normal 23" xfId="265"/>
    <cellStyle name="Normal 23 2" xfId="301"/>
    <cellStyle name="Normal 23 2 2" xfId="324"/>
    <cellStyle name="Normal 23 3" xfId="275"/>
    <cellStyle name="Normal 24" xfId="272"/>
    <cellStyle name="Normal 25" xfId="276"/>
    <cellStyle name="Normal 26" xfId="267"/>
    <cellStyle name="Normal 26 2" xfId="326"/>
    <cellStyle name="Normal 27" xfId="303"/>
    <cellStyle name="Normal 3" xfId="1"/>
    <cellStyle name="Normal 3 10" xfId="89"/>
    <cellStyle name="Normal 3 11" xfId="77"/>
    <cellStyle name="Normal 3 12" xfId="70"/>
    <cellStyle name="Normal 3 13" xfId="147"/>
    <cellStyle name="Normal 3 2" xfId="19"/>
    <cellStyle name="Normal 3 3" xfId="24"/>
    <cellStyle name="Normal 3 4" xfId="31"/>
    <cellStyle name="Normal 3 5" xfId="36"/>
    <cellStyle name="Normal 3 6" xfId="42"/>
    <cellStyle name="Normal 3 7" xfId="65"/>
    <cellStyle name="Normal 3 8" xfId="78"/>
    <cellStyle name="Normal 3 9" xfId="96"/>
    <cellStyle name="Normal 4" xfId="16"/>
    <cellStyle name="Normal 4 2" xfId="71"/>
    <cellStyle name="Normal 4 3" xfId="90"/>
    <cellStyle name="Normal 4 4" xfId="109"/>
    <cellStyle name="Normal 4 5" xfId="127"/>
    <cellStyle name="Normal 4 6" xfId="150"/>
    <cellStyle name="Normal 4 7" xfId="166"/>
    <cellStyle name="Normal 4 8" xfId="181"/>
    <cellStyle name="Normal 5" xfId="12"/>
    <cellStyle name="Normal 5 10" xfId="126"/>
    <cellStyle name="Normal 5 11" xfId="148"/>
    <cellStyle name="Normal 5 12" xfId="164"/>
    <cellStyle name="Normal 5 13" xfId="179"/>
    <cellStyle name="Normal 5 2" xfId="22"/>
    <cellStyle name="Normal 5 3" xfId="27"/>
    <cellStyle name="Normal 5 4" xfId="34"/>
    <cellStyle name="Normal 5 5" xfId="39"/>
    <cellStyle name="Normal 5 6" xfId="45"/>
    <cellStyle name="Normal 5 7" xfId="68"/>
    <cellStyle name="Normal 5 8" xfId="88"/>
    <cellStyle name="Normal 5 9" xfId="107"/>
    <cellStyle name="Normal 6" xfId="13"/>
    <cellStyle name="Normal 6 10" xfId="81"/>
    <cellStyle name="Normal 6 11" xfId="143"/>
    <cellStyle name="Normal 6 12" xfId="113"/>
    <cellStyle name="Normal 6 13" xfId="74"/>
    <cellStyle name="Normal 6 2" xfId="23"/>
    <cellStyle name="Normal 6 3" xfId="28"/>
    <cellStyle name="Normal 6 4" xfId="35"/>
    <cellStyle name="Normal 6 5" xfId="40"/>
    <cellStyle name="Normal 6 6" xfId="46"/>
    <cellStyle name="Normal 6 7" xfId="69"/>
    <cellStyle name="Normal 6 8" xfId="82"/>
    <cellStyle name="Normal 6 9" xfId="76"/>
    <cellStyle name="Normal 7" xfId="17"/>
    <cellStyle name="Normal 7 2" xfId="72"/>
    <cellStyle name="Normal 7 3" xfId="85"/>
    <cellStyle name="Normal 7 4" xfId="80"/>
    <cellStyle name="Normal 7 5" xfId="75"/>
    <cellStyle name="Normal 7 6" xfId="145"/>
    <cellStyle name="Normal 7 7" xfId="162"/>
    <cellStyle name="Normal 7 8" xfId="178"/>
    <cellStyle name="Normal 8" xfId="18"/>
    <cellStyle name="Normal 8 2" xfId="73"/>
    <cellStyle name="Normal 8 3" xfId="79"/>
    <cellStyle name="Normal 8 4" xfId="92"/>
    <cellStyle name="Normal 8 5" xfId="115"/>
    <cellStyle name="Normal 8 6" xfId="87"/>
    <cellStyle name="Normal 8 7" xfId="146"/>
    <cellStyle name="Normal 8 8" xfId="163"/>
    <cellStyle name="Normal 9" xfId="29"/>
    <cellStyle name="Normal 9 2" xfId="83"/>
    <cellStyle name="Normal 9 3" xfId="91"/>
    <cellStyle name="Normal 9 4" xfId="114"/>
    <cellStyle name="Normal 9 5" xfId="132"/>
    <cellStyle name="Normal 9 6" xfId="63"/>
    <cellStyle name="Normal 9 7" xfId="131"/>
    <cellStyle name="Normal 9 8" xfId="95"/>
    <cellStyle name="Percent 2" xfId="2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A44"/>
  <sheetViews>
    <sheetView tabSelected="1" topLeftCell="A10" workbookViewId="0">
      <selection activeCell="I18" sqref="I18"/>
    </sheetView>
  </sheetViews>
  <sheetFormatPr defaultColWidth="9.140625" defaultRowHeight="15"/>
  <cols>
    <col min="1" max="2" width="9.140625" style="3"/>
    <col min="3" max="3" width="42.5703125" style="3" customWidth="1"/>
    <col min="4" max="4" width="16" style="6" customWidth="1"/>
    <col min="5" max="5" width="12.42578125" style="6" customWidth="1"/>
    <col min="6" max="6" width="22.5703125" style="6" bestFit="1" customWidth="1"/>
    <col min="7" max="7" width="13.7109375" style="26" customWidth="1"/>
    <col min="8" max="8" width="11.5703125" style="6" customWidth="1"/>
    <col min="9" max="9" width="13.85546875" style="6" customWidth="1"/>
    <col min="10" max="10" width="18.5703125" style="6" customWidth="1"/>
    <col min="11" max="11" width="25.28515625" style="17" bestFit="1" customWidth="1"/>
    <col min="12" max="12" width="52.140625" style="8" customWidth="1"/>
    <col min="13" max="14" width="9.140625" style="3"/>
    <col min="15" max="15" width="3.28515625" style="3" customWidth="1"/>
    <col min="16" max="16384" width="9.140625" style="3"/>
  </cols>
  <sheetData>
    <row r="1" spans="1:13">
      <c r="B1" s="4"/>
      <c r="C1" s="5"/>
      <c r="E1" s="3"/>
      <c r="F1" s="3"/>
      <c r="G1" s="7"/>
      <c r="H1" s="3"/>
      <c r="I1" s="3"/>
      <c r="J1" s="3"/>
      <c r="K1" s="4"/>
      <c r="L1" s="3"/>
      <c r="M1" s="8"/>
    </row>
    <row r="2" spans="1:13" s="5" customFormat="1" ht="14.25">
      <c r="A2" s="106" t="s">
        <v>9</v>
      </c>
      <c r="B2" s="106"/>
      <c r="C2" s="106"/>
      <c r="D2" s="106"/>
      <c r="E2" s="106"/>
      <c r="F2" s="106"/>
      <c r="G2" s="106"/>
      <c r="H2" s="106"/>
      <c r="I2" s="106"/>
      <c r="J2" s="106"/>
      <c r="K2" s="106"/>
      <c r="L2" s="106"/>
    </row>
    <row r="3" spans="1:13" s="5" customFormat="1" ht="14.25">
      <c r="A3" s="106" t="s">
        <v>21</v>
      </c>
      <c r="B3" s="106"/>
      <c r="C3" s="106"/>
      <c r="D3" s="106"/>
      <c r="E3" s="106"/>
      <c r="F3" s="106"/>
      <c r="G3" s="106"/>
      <c r="H3" s="106"/>
      <c r="I3" s="106"/>
      <c r="J3" s="106"/>
      <c r="K3" s="106"/>
      <c r="L3" s="106"/>
    </row>
    <row r="4" spans="1:13" s="5" customFormat="1">
      <c r="A4" s="71" t="s">
        <v>24</v>
      </c>
      <c r="B4" s="12"/>
      <c r="C4" s="12"/>
      <c r="D4" s="9"/>
      <c r="J4" s="9"/>
      <c r="K4" s="10"/>
      <c r="L4" s="11"/>
    </row>
    <row r="5" spans="1:13" s="5" customFormat="1" ht="16.5" customHeight="1">
      <c r="D5" s="9"/>
      <c r="E5" s="13"/>
      <c r="F5" s="13"/>
      <c r="G5" s="14"/>
      <c r="H5" s="9"/>
      <c r="I5" s="9"/>
      <c r="J5" s="9"/>
      <c r="K5" s="10"/>
      <c r="L5" s="11"/>
    </row>
    <row r="6" spans="1:13" s="79" customFormat="1" ht="108" customHeight="1">
      <c r="A6" s="94" t="s">
        <v>1</v>
      </c>
      <c r="B6" s="87" t="s">
        <v>4</v>
      </c>
      <c r="C6" s="107" t="s">
        <v>12</v>
      </c>
      <c r="D6" s="107"/>
      <c r="E6" s="95" t="s">
        <v>15</v>
      </c>
      <c r="F6" s="98" t="s">
        <v>23</v>
      </c>
      <c r="G6" s="95" t="s">
        <v>10</v>
      </c>
      <c r="H6" s="95" t="s">
        <v>13</v>
      </c>
      <c r="I6" s="96" t="s">
        <v>16</v>
      </c>
      <c r="J6" s="87" t="s">
        <v>17</v>
      </c>
      <c r="K6" s="97" t="s">
        <v>22</v>
      </c>
      <c r="L6" s="87" t="s">
        <v>14</v>
      </c>
    </row>
    <row r="7" spans="1:13" ht="45">
      <c r="A7" s="88">
        <v>1</v>
      </c>
      <c r="B7" s="89" t="s">
        <v>44</v>
      </c>
      <c r="C7" s="108" t="s">
        <v>30</v>
      </c>
      <c r="D7" s="108"/>
      <c r="E7" s="91">
        <v>168020</v>
      </c>
      <c r="F7" s="102" t="s">
        <v>71</v>
      </c>
      <c r="G7" s="90">
        <v>62000</v>
      </c>
      <c r="H7" s="90">
        <f>E7-G7</f>
        <v>106020</v>
      </c>
      <c r="I7" s="91">
        <f>SUM(E7)-G7</f>
        <v>106020</v>
      </c>
      <c r="J7" s="92" t="s">
        <v>29</v>
      </c>
      <c r="K7" s="92" t="s">
        <v>53</v>
      </c>
      <c r="L7" s="93" t="s">
        <v>69</v>
      </c>
      <c r="M7" s="22"/>
    </row>
    <row r="8" spans="1:13" ht="45">
      <c r="A8" s="72">
        <v>2</v>
      </c>
      <c r="B8" s="3" t="s">
        <v>44</v>
      </c>
      <c r="C8" s="8" t="s">
        <v>36</v>
      </c>
      <c r="D8" s="100"/>
      <c r="E8" s="15">
        <v>153000</v>
      </c>
      <c r="F8" s="103" t="s">
        <v>70</v>
      </c>
      <c r="G8" s="73">
        <v>0</v>
      </c>
      <c r="H8" s="90">
        <f t="shared" ref="H8:H23" si="0">E8-G8</f>
        <v>153000</v>
      </c>
      <c r="I8" s="91">
        <f>I7+H8</f>
        <v>259020</v>
      </c>
      <c r="J8" s="75"/>
      <c r="K8" s="92" t="s">
        <v>53</v>
      </c>
      <c r="L8" s="93" t="s">
        <v>69</v>
      </c>
      <c r="M8" s="22"/>
    </row>
    <row r="9" spans="1:13" ht="45">
      <c r="A9" s="72">
        <v>3</v>
      </c>
      <c r="B9" s="3" t="s">
        <v>31</v>
      </c>
      <c r="C9" s="3" t="s">
        <v>43</v>
      </c>
      <c r="E9" s="15">
        <v>35000</v>
      </c>
      <c r="F9" s="103" t="s">
        <v>72</v>
      </c>
      <c r="G9" s="73">
        <v>0</v>
      </c>
      <c r="H9" s="90">
        <f t="shared" si="0"/>
        <v>35000</v>
      </c>
      <c r="I9" s="91">
        <f>I8+H9</f>
        <v>294020</v>
      </c>
      <c r="J9" s="75"/>
      <c r="K9" s="104" t="s">
        <v>54</v>
      </c>
      <c r="L9" s="77" t="s">
        <v>58</v>
      </c>
      <c r="M9" s="22"/>
    </row>
    <row r="10" spans="1:13" ht="31.5" customHeight="1">
      <c r="A10" s="72">
        <v>4</v>
      </c>
      <c r="B10" s="3" t="s">
        <v>45</v>
      </c>
      <c r="C10" s="3" t="s">
        <v>46</v>
      </c>
      <c r="E10" s="15">
        <v>65986</v>
      </c>
      <c r="F10" s="103" t="s">
        <v>83</v>
      </c>
      <c r="G10" s="73">
        <v>0</v>
      </c>
      <c r="H10" s="90">
        <f t="shared" si="0"/>
        <v>65986</v>
      </c>
      <c r="I10" s="91">
        <f t="shared" ref="I10:I23" si="1">I9+H10</f>
        <v>360006</v>
      </c>
      <c r="J10" s="75"/>
      <c r="K10" s="104" t="s">
        <v>54</v>
      </c>
      <c r="L10" s="77" t="s">
        <v>59</v>
      </c>
      <c r="M10" s="22"/>
    </row>
    <row r="11" spans="1:13" ht="31.5" customHeight="1">
      <c r="A11" s="72">
        <v>5</v>
      </c>
      <c r="B11" s="76" t="s">
        <v>41</v>
      </c>
      <c r="C11" s="101" t="s">
        <v>42</v>
      </c>
      <c r="D11" s="101"/>
      <c r="E11" s="74">
        <v>5617</v>
      </c>
      <c r="F11" s="103" t="s">
        <v>83</v>
      </c>
      <c r="G11" s="73">
        <v>0</v>
      </c>
      <c r="H11" s="90">
        <f t="shared" si="0"/>
        <v>5617</v>
      </c>
      <c r="I11" s="91">
        <f t="shared" si="1"/>
        <v>365623</v>
      </c>
      <c r="J11" s="74"/>
      <c r="K11" s="104" t="s">
        <v>55</v>
      </c>
      <c r="L11" s="77" t="s">
        <v>60</v>
      </c>
      <c r="M11" s="22"/>
    </row>
    <row r="12" spans="1:13" ht="31.5" customHeight="1">
      <c r="A12" s="72">
        <v>6</v>
      </c>
      <c r="B12" s="76" t="s">
        <v>31</v>
      </c>
      <c r="C12" s="101" t="s">
        <v>78</v>
      </c>
      <c r="D12" s="101"/>
      <c r="E12" s="74">
        <v>60000</v>
      </c>
      <c r="F12" s="74"/>
      <c r="G12" s="73">
        <v>0</v>
      </c>
      <c r="H12" s="90">
        <f t="shared" si="0"/>
        <v>60000</v>
      </c>
      <c r="I12" s="91">
        <f t="shared" si="1"/>
        <v>425623</v>
      </c>
      <c r="J12" s="74"/>
      <c r="K12" s="104" t="s">
        <v>79</v>
      </c>
      <c r="L12" s="77" t="s">
        <v>80</v>
      </c>
      <c r="M12" s="22"/>
    </row>
    <row r="13" spans="1:13" ht="31.5" customHeight="1">
      <c r="A13" s="72">
        <v>7</v>
      </c>
      <c r="B13" s="76" t="s">
        <v>31</v>
      </c>
      <c r="C13" s="101" t="s">
        <v>32</v>
      </c>
      <c r="D13" s="101"/>
      <c r="E13" s="74">
        <v>50000</v>
      </c>
      <c r="F13" s="103" t="s">
        <v>74</v>
      </c>
      <c r="G13" s="73">
        <v>0</v>
      </c>
      <c r="H13" s="90">
        <f t="shared" si="0"/>
        <v>50000</v>
      </c>
      <c r="I13" s="91">
        <f t="shared" si="1"/>
        <v>475623</v>
      </c>
      <c r="J13" s="74"/>
      <c r="K13" s="104" t="s">
        <v>54</v>
      </c>
      <c r="L13" s="77" t="s">
        <v>61</v>
      </c>
      <c r="M13" s="22"/>
    </row>
    <row r="14" spans="1:13" ht="31.5" customHeight="1">
      <c r="A14" s="72">
        <v>8</v>
      </c>
      <c r="B14" s="76" t="s">
        <v>31</v>
      </c>
      <c r="C14" s="101" t="s">
        <v>33</v>
      </c>
      <c r="D14" s="101"/>
      <c r="E14" s="74">
        <v>20000</v>
      </c>
      <c r="F14" s="103" t="s">
        <v>75</v>
      </c>
      <c r="G14" s="73">
        <v>0</v>
      </c>
      <c r="H14" s="90">
        <f t="shared" si="0"/>
        <v>20000</v>
      </c>
      <c r="I14" s="91">
        <f t="shared" si="1"/>
        <v>495623</v>
      </c>
      <c r="J14" s="74"/>
      <c r="K14" s="104" t="s">
        <v>54</v>
      </c>
      <c r="L14" s="77" t="s">
        <v>62</v>
      </c>
      <c r="M14" s="22"/>
    </row>
    <row r="15" spans="1:13" ht="31.5" customHeight="1">
      <c r="A15" s="72">
        <v>9</v>
      </c>
      <c r="B15" s="76" t="s">
        <v>34</v>
      </c>
      <c r="C15" s="101" t="s">
        <v>35</v>
      </c>
      <c r="D15" s="101"/>
      <c r="E15" s="74">
        <v>1264</v>
      </c>
      <c r="F15" s="103" t="s">
        <v>83</v>
      </c>
      <c r="G15" s="73">
        <v>0</v>
      </c>
      <c r="H15" s="90">
        <f t="shared" si="0"/>
        <v>1264</v>
      </c>
      <c r="I15" s="91">
        <f t="shared" si="1"/>
        <v>496887</v>
      </c>
      <c r="J15" s="74"/>
      <c r="K15" s="75" t="s">
        <v>56</v>
      </c>
      <c r="L15" s="77"/>
      <c r="M15" s="22"/>
    </row>
    <row r="16" spans="1:13">
      <c r="A16" s="72">
        <v>10</v>
      </c>
      <c r="B16" s="3" t="s">
        <v>84</v>
      </c>
      <c r="C16" s="25" t="s">
        <v>85</v>
      </c>
      <c r="E16" s="15">
        <v>275610</v>
      </c>
      <c r="F16" s="105" t="s">
        <v>83</v>
      </c>
      <c r="G16" s="73">
        <v>0</v>
      </c>
      <c r="H16" s="90">
        <f>E16-G16</f>
        <v>275610</v>
      </c>
      <c r="I16" s="91">
        <f>I15+H16</f>
        <v>772497</v>
      </c>
      <c r="K16" s="17" t="s">
        <v>53</v>
      </c>
      <c r="L16" s="25" t="s">
        <v>85</v>
      </c>
      <c r="M16" s="22"/>
    </row>
    <row r="17" spans="1:261" ht="31.5" customHeight="1">
      <c r="A17" s="72">
        <v>11</v>
      </c>
      <c r="B17" s="3" t="s">
        <v>26</v>
      </c>
      <c r="C17" s="8" t="s">
        <v>50</v>
      </c>
      <c r="D17" s="100"/>
      <c r="E17" s="15">
        <v>302600</v>
      </c>
      <c r="F17" s="103" t="s">
        <v>77</v>
      </c>
      <c r="G17" s="73">
        <v>0</v>
      </c>
      <c r="H17" s="90">
        <f t="shared" si="0"/>
        <v>302600</v>
      </c>
      <c r="I17" s="91">
        <f>I16+H17</f>
        <v>1075097</v>
      </c>
      <c r="J17" s="74"/>
      <c r="K17" s="104" t="s">
        <v>57</v>
      </c>
      <c r="L17" s="77" t="s">
        <v>81</v>
      </c>
      <c r="M17" s="22"/>
    </row>
    <row r="18" spans="1:261" ht="31.5" customHeight="1">
      <c r="A18" s="72">
        <v>12</v>
      </c>
      <c r="B18" s="3" t="s">
        <v>41</v>
      </c>
      <c r="C18" s="3" t="s">
        <v>49</v>
      </c>
      <c r="E18" s="15">
        <v>35000</v>
      </c>
      <c r="F18" s="73"/>
      <c r="G18" s="73">
        <v>0</v>
      </c>
      <c r="H18" s="90">
        <f t="shared" si="0"/>
        <v>35000</v>
      </c>
      <c r="I18" s="91">
        <f t="shared" si="1"/>
        <v>1110097</v>
      </c>
      <c r="J18" s="74"/>
      <c r="K18" s="104" t="s">
        <v>57</v>
      </c>
      <c r="L18" s="77" t="s">
        <v>63</v>
      </c>
      <c r="M18" s="22"/>
    </row>
    <row r="19" spans="1:261" ht="31.5" customHeight="1">
      <c r="A19" s="72">
        <v>13</v>
      </c>
      <c r="B19" s="3" t="s">
        <v>51</v>
      </c>
      <c r="C19" s="3" t="s">
        <v>52</v>
      </c>
      <c r="E19" s="15">
        <v>53308</v>
      </c>
      <c r="F19" s="103" t="s">
        <v>83</v>
      </c>
      <c r="G19" s="73">
        <v>0</v>
      </c>
      <c r="H19" s="90">
        <f t="shared" si="0"/>
        <v>53308</v>
      </c>
      <c r="I19" s="91">
        <f t="shared" si="1"/>
        <v>1163405</v>
      </c>
      <c r="J19" s="74"/>
      <c r="K19" s="75" t="s">
        <v>56</v>
      </c>
      <c r="L19" s="77" t="s">
        <v>64</v>
      </c>
      <c r="M19" s="22"/>
    </row>
    <row r="20" spans="1:261" ht="31.5" customHeight="1">
      <c r="A20" s="72">
        <v>14</v>
      </c>
      <c r="B20" s="3" t="s">
        <v>39</v>
      </c>
      <c r="C20" s="3" t="s">
        <v>48</v>
      </c>
      <c r="E20" s="15">
        <v>136800</v>
      </c>
      <c r="F20" s="103" t="s">
        <v>76</v>
      </c>
      <c r="G20" s="73">
        <v>0</v>
      </c>
      <c r="H20" s="90">
        <f t="shared" si="0"/>
        <v>136800</v>
      </c>
      <c r="I20" s="91">
        <f t="shared" si="1"/>
        <v>1300205</v>
      </c>
      <c r="J20" s="74"/>
      <c r="K20" s="75" t="s">
        <v>56</v>
      </c>
      <c r="L20" s="77" t="s">
        <v>65</v>
      </c>
      <c r="M20" s="22"/>
    </row>
    <row r="21" spans="1:261" ht="45">
      <c r="A21" s="72">
        <v>15</v>
      </c>
      <c r="B21" s="76" t="s">
        <v>37</v>
      </c>
      <c r="C21" s="101" t="s">
        <v>38</v>
      </c>
      <c r="D21" s="101"/>
      <c r="E21" s="74">
        <v>5600</v>
      </c>
      <c r="F21" s="103" t="s">
        <v>83</v>
      </c>
      <c r="G21" s="73">
        <v>0</v>
      </c>
      <c r="H21" s="90">
        <f t="shared" si="0"/>
        <v>5600</v>
      </c>
      <c r="I21" s="91">
        <f t="shared" si="1"/>
        <v>1305805</v>
      </c>
      <c r="J21" s="74"/>
      <c r="K21" s="104" t="s">
        <v>54</v>
      </c>
      <c r="L21" s="77" t="s">
        <v>66</v>
      </c>
      <c r="M21" s="22"/>
    </row>
    <row r="22" spans="1:261" ht="31.5" customHeight="1">
      <c r="A22" s="72">
        <v>16</v>
      </c>
      <c r="B22" s="76" t="s">
        <v>45</v>
      </c>
      <c r="C22" s="101" t="s">
        <v>47</v>
      </c>
      <c r="D22" s="99"/>
      <c r="E22" s="74">
        <v>5000</v>
      </c>
      <c r="F22" s="103" t="s">
        <v>83</v>
      </c>
      <c r="G22" s="73">
        <v>0</v>
      </c>
      <c r="H22" s="90">
        <f t="shared" si="0"/>
        <v>5000</v>
      </c>
      <c r="I22" s="91">
        <f t="shared" si="1"/>
        <v>1310805</v>
      </c>
      <c r="J22" s="74"/>
      <c r="K22" s="75"/>
      <c r="L22" s="77" t="s">
        <v>67</v>
      </c>
      <c r="M22" s="22"/>
    </row>
    <row r="23" spans="1:261" ht="31.5" customHeight="1">
      <c r="A23" s="72">
        <v>17</v>
      </c>
      <c r="B23" s="76" t="s">
        <v>39</v>
      </c>
      <c r="C23" s="101" t="s">
        <v>40</v>
      </c>
      <c r="D23" s="101"/>
      <c r="E23" s="74">
        <v>90000</v>
      </c>
      <c r="F23" s="103" t="s">
        <v>73</v>
      </c>
      <c r="G23" s="73">
        <v>0</v>
      </c>
      <c r="H23" s="90">
        <f t="shared" si="0"/>
        <v>90000</v>
      </c>
      <c r="I23" s="91">
        <f t="shared" si="1"/>
        <v>1400805</v>
      </c>
      <c r="J23" s="74"/>
      <c r="K23" s="75" t="s">
        <v>56</v>
      </c>
      <c r="L23" s="77" t="s">
        <v>68</v>
      </c>
      <c r="M23" s="22"/>
    </row>
    <row r="24" spans="1:261">
      <c r="L24" s="25"/>
      <c r="M24" s="22"/>
    </row>
    <row r="25" spans="1:261" ht="15.75" thickBot="1">
      <c r="D25" s="15"/>
      <c r="E25" s="15"/>
      <c r="F25" s="15"/>
      <c r="G25" s="16"/>
    </row>
    <row r="26" spans="1:261" s="27" customFormat="1" ht="15.75" thickBot="1">
      <c r="B26" s="28"/>
      <c r="C26" s="29" t="s">
        <v>11</v>
      </c>
      <c r="D26" s="30"/>
      <c r="E26" s="30"/>
      <c r="F26" s="30"/>
      <c r="G26" s="31"/>
      <c r="H26" s="30"/>
      <c r="I26" s="32"/>
      <c r="J26" s="33"/>
      <c r="K26" s="34"/>
      <c r="L26" s="34"/>
      <c r="M26" s="35"/>
      <c r="N26" s="36"/>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c r="IV26" s="37"/>
      <c r="IW26" s="37"/>
      <c r="IX26" s="37"/>
      <c r="IY26" s="37"/>
      <c r="IZ26" s="37"/>
      <c r="JA26" s="37"/>
    </row>
    <row r="27" spans="1:261" s="27" customFormat="1">
      <c r="A27" s="38"/>
      <c r="B27" s="38"/>
      <c r="C27" s="39"/>
      <c r="D27" s="40"/>
      <c r="E27" s="40"/>
      <c r="F27" s="40"/>
      <c r="G27" s="41"/>
      <c r="H27" s="40"/>
      <c r="I27" s="42"/>
      <c r="J27" s="40"/>
      <c r="K27" s="43"/>
      <c r="L27" s="43"/>
      <c r="M27" s="35"/>
      <c r="N27" s="36"/>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row>
    <row r="28" spans="1:261" s="27" customFormat="1">
      <c r="A28" s="44"/>
      <c r="B28" s="44"/>
      <c r="C28" s="45"/>
      <c r="D28" s="33"/>
      <c r="E28" s="33"/>
      <c r="F28" s="33"/>
      <c r="G28" s="46"/>
      <c r="H28" s="33"/>
      <c r="I28" s="47"/>
      <c r="J28" s="33"/>
      <c r="K28" s="34"/>
      <c r="L28" s="34"/>
      <c r="M28" s="35"/>
      <c r="N28" s="48"/>
      <c r="HW28" s="37"/>
      <c r="HX28" s="37"/>
      <c r="HY28" s="37"/>
      <c r="HZ28" s="37"/>
      <c r="IA28" s="37"/>
      <c r="IB28" s="37"/>
      <c r="IC28" s="37"/>
      <c r="ID28" s="37"/>
      <c r="IE28" s="37"/>
      <c r="IF28" s="37"/>
      <c r="IG28" s="37"/>
      <c r="IH28" s="37"/>
      <c r="II28" s="37"/>
      <c r="IJ28" s="37"/>
      <c r="IK28" s="37"/>
      <c r="IL28" s="37"/>
      <c r="IM28" s="37"/>
      <c r="IN28" s="37"/>
      <c r="IO28" s="37"/>
      <c r="IP28" s="37"/>
      <c r="IQ28" s="37"/>
      <c r="IR28" s="37"/>
      <c r="IS28" s="37"/>
      <c r="IT28" s="37"/>
      <c r="IU28" s="37"/>
      <c r="IV28" s="37"/>
      <c r="IW28" s="37"/>
      <c r="IX28" s="37"/>
      <c r="IY28" s="37"/>
      <c r="IZ28" s="37"/>
      <c r="JA28" s="37"/>
    </row>
    <row r="29" spans="1:261" s="86" customFormat="1" ht="30.75" customHeight="1">
      <c r="A29" s="78" t="s">
        <v>3</v>
      </c>
      <c r="B29" s="78" t="s">
        <v>4</v>
      </c>
      <c r="C29" s="79" t="s">
        <v>8</v>
      </c>
      <c r="E29" s="80" t="s">
        <v>6</v>
      </c>
      <c r="F29" s="81" t="s">
        <v>5</v>
      </c>
      <c r="G29" s="81" t="s">
        <v>7</v>
      </c>
      <c r="H29" s="82" t="s">
        <v>0</v>
      </c>
      <c r="I29" s="82" t="s">
        <v>19</v>
      </c>
      <c r="J29" s="83" t="s">
        <v>1</v>
      </c>
      <c r="K29" s="84" t="s">
        <v>18</v>
      </c>
      <c r="L29" s="79" t="s">
        <v>2</v>
      </c>
      <c r="M29" s="85"/>
    </row>
    <row r="30" spans="1:261">
      <c r="A30" s="21"/>
      <c r="B30" s="21"/>
      <c r="C30" s="36"/>
      <c r="E30" s="48"/>
      <c r="F30" s="49"/>
      <c r="G30" s="50"/>
      <c r="H30" s="18"/>
      <c r="I30" s="18"/>
      <c r="J30" s="19"/>
      <c r="K30" s="20"/>
      <c r="L30" s="36"/>
    </row>
    <row r="31" spans="1:261" s="23" customFormat="1">
      <c r="A31" s="51"/>
      <c r="B31" s="1" t="s">
        <v>20</v>
      </c>
      <c r="C31" s="2" t="s">
        <v>82</v>
      </c>
      <c r="D31" s="52"/>
      <c r="E31" s="52"/>
      <c r="F31" s="52"/>
      <c r="G31" s="53"/>
      <c r="H31" s="52"/>
      <c r="I31" s="52"/>
      <c r="J31" s="54"/>
      <c r="K31" s="55"/>
      <c r="L31" s="56"/>
    </row>
    <row r="32" spans="1:261" ht="31.5" customHeight="1">
      <c r="A32" s="21"/>
      <c r="B32" s="21"/>
      <c r="C32" s="36"/>
      <c r="E32" s="48"/>
      <c r="F32" s="49"/>
      <c r="G32" s="50"/>
      <c r="H32" s="18"/>
      <c r="I32" s="18"/>
      <c r="J32" s="19"/>
      <c r="K32" s="20"/>
      <c r="L32" s="36"/>
    </row>
    <row r="33" spans="1:13" ht="105">
      <c r="A33" s="57" t="s">
        <v>25</v>
      </c>
      <c r="B33" s="58" t="s">
        <v>26</v>
      </c>
      <c r="C33" s="59" t="s">
        <v>27</v>
      </c>
      <c r="E33" s="60">
        <v>98335</v>
      </c>
      <c r="F33" s="61">
        <f>SUM(E33)*0.71</f>
        <v>69817.849999999991</v>
      </c>
      <c r="G33" s="60">
        <v>0</v>
      </c>
      <c r="H33" s="60">
        <f t="shared" ref="H33" si="2">SUM(E33:G33)</f>
        <v>168152.84999999998</v>
      </c>
      <c r="I33" s="62">
        <f>H33</f>
        <v>168152.84999999998</v>
      </c>
      <c r="J33" s="63">
        <v>-1</v>
      </c>
      <c r="K33" s="64"/>
      <c r="L33" s="65" t="s">
        <v>28</v>
      </c>
      <c r="M33" s="23"/>
    </row>
    <row r="34" spans="1:13" ht="31.5" customHeight="1">
      <c r="A34" s="57"/>
      <c r="B34" s="58"/>
      <c r="C34" s="59"/>
      <c r="E34" s="60"/>
      <c r="F34" s="61"/>
      <c r="G34" s="60"/>
      <c r="H34" s="60"/>
      <c r="I34" s="62"/>
      <c r="J34" s="63"/>
      <c r="K34" s="64"/>
      <c r="L34" s="65"/>
      <c r="M34" s="23"/>
    </row>
    <row r="35" spans="1:13" ht="31.5" customHeight="1">
      <c r="B35" s="66"/>
      <c r="C35" s="67"/>
      <c r="E35" s="60"/>
      <c r="F35" s="61"/>
      <c r="G35" s="60"/>
      <c r="H35" s="60"/>
      <c r="I35" s="62"/>
      <c r="J35" s="24"/>
      <c r="L35" s="68"/>
    </row>
    <row r="36" spans="1:13" ht="31.5" customHeight="1">
      <c r="B36" s="66"/>
      <c r="C36" s="67"/>
      <c r="E36" s="60"/>
      <c r="F36" s="61"/>
      <c r="G36" s="60"/>
      <c r="H36" s="60"/>
      <c r="I36" s="62"/>
      <c r="J36" s="24"/>
      <c r="L36" s="68"/>
    </row>
    <row r="37" spans="1:13" ht="31.5" customHeight="1">
      <c r="B37" s="66"/>
      <c r="C37" s="67"/>
      <c r="E37" s="60"/>
      <c r="F37" s="61"/>
      <c r="G37" s="60"/>
      <c r="H37" s="60"/>
      <c r="I37" s="62"/>
      <c r="J37" s="24"/>
      <c r="L37" s="68"/>
    </row>
    <row r="38" spans="1:13" ht="31.5" customHeight="1">
      <c r="B38" s="66"/>
      <c r="C38" s="67"/>
      <c r="E38" s="60"/>
      <c r="F38" s="61"/>
      <c r="G38" s="60"/>
      <c r="H38" s="60"/>
      <c r="I38" s="62"/>
      <c r="J38" s="24"/>
      <c r="L38" s="68"/>
    </row>
    <row r="39" spans="1:13" ht="31.5" customHeight="1">
      <c r="B39" s="66"/>
      <c r="C39" s="67"/>
      <c r="E39" s="60"/>
      <c r="F39" s="61"/>
      <c r="G39" s="60"/>
      <c r="H39" s="60"/>
      <c r="I39" s="62"/>
      <c r="J39" s="24"/>
      <c r="L39" s="68"/>
    </row>
    <row r="40" spans="1:13" ht="31.5" customHeight="1">
      <c r="B40" s="66"/>
      <c r="C40" s="67"/>
      <c r="E40" s="60"/>
      <c r="F40" s="61"/>
      <c r="G40" s="60"/>
      <c r="H40" s="60"/>
      <c r="I40" s="62"/>
      <c r="J40" s="24"/>
      <c r="L40" s="68"/>
    </row>
    <row r="41" spans="1:13" ht="31.5" customHeight="1">
      <c r="B41" s="66"/>
      <c r="C41" s="67"/>
      <c r="E41" s="60"/>
      <c r="F41" s="61"/>
      <c r="G41" s="60"/>
      <c r="H41" s="60"/>
      <c r="I41" s="62"/>
      <c r="J41" s="24"/>
      <c r="L41" s="68"/>
    </row>
    <row r="44" spans="1:13">
      <c r="A44" s="69"/>
      <c r="B44" s="70"/>
      <c r="D44" s="3"/>
      <c r="E44" s="3"/>
      <c r="F44" s="3"/>
      <c r="G44" s="3"/>
      <c r="H44" s="3"/>
      <c r="I44" s="3"/>
      <c r="J44" s="3"/>
      <c r="K44" s="4"/>
      <c r="L44" s="3"/>
    </row>
  </sheetData>
  <mergeCells count="4">
    <mergeCell ref="A2:L2"/>
    <mergeCell ref="A3:L3"/>
    <mergeCell ref="C6:D6"/>
    <mergeCell ref="C7:D7"/>
  </mergeCells>
  <printOptions horizontalCentered="1"/>
  <pageMargins left="0" right="0" top="0.5" bottom="0.5" header="0.3" footer="0.3"/>
  <pageSetup paperSize="5" scale="72" fitToHeight="2" orientation="landscape" r:id="rId1"/>
  <headerFooter>
    <oddFooter>&amp;L&amp;Z&amp;F&amp;C&amp;P of &amp;N&amp;Rprinted &amp;D&amp;T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FY20</vt:lpstr>
      <vt:lpstr>'Budget FY20'!Print_Area</vt:lpstr>
    </vt:vector>
  </TitlesOfParts>
  <Company>CCSU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ChagnonK</dc:creator>
  <cp:lastModifiedBy>Bucher, Lisa (Budget)</cp:lastModifiedBy>
  <cp:lastPrinted>2019-02-06T18:45:54Z</cp:lastPrinted>
  <dcterms:created xsi:type="dcterms:W3CDTF">2002-01-11T18:30:13Z</dcterms:created>
  <dcterms:modified xsi:type="dcterms:W3CDTF">2019-02-07T15:48:10Z</dcterms:modified>
</cp:coreProperties>
</file>