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BUDGET BALANCES\Fiscal Year 2020\Turned in on 2-01-2019\"/>
    </mc:Choice>
  </mc:AlternateContent>
  <bookViews>
    <workbookView xWindow="-30" yWindow="240" windowWidth="19320" windowHeight="6015" tabRatio="424"/>
  </bookViews>
  <sheets>
    <sheet name="Budget FY20 (2-8-19)" sheetId="36" r:id="rId1"/>
  </sheets>
  <calcPr calcId="162913"/>
</workbook>
</file>

<file path=xl/calcChain.xml><?xml version="1.0" encoding="utf-8"?>
<calcChain xmlns="http://schemas.openxmlformats.org/spreadsheetml/2006/main">
  <c r="I7" i="36" l="1"/>
  <c r="H35" i="36"/>
  <c r="H34" i="36"/>
  <c r="H33" i="36"/>
  <c r="H32" i="36"/>
  <c r="F31" i="36"/>
  <c r="H31" i="36" s="1"/>
  <c r="F30" i="36"/>
  <c r="H30" i="36" s="1"/>
  <c r="F29" i="36"/>
  <c r="H29" i="36" s="1"/>
  <c r="F28" i="36"/>
  <c r="H28" i="36" s="1"/>
  <c r="F27" i="36"/>
  <c r="H27" i="36" s="1"/>
  <c r="F26" i="36"/>
  <c r="H26" i="36" s="1"/>
  <c r="F25" i="36"/>
  <c r="H25" i="36" s="1"/>
  <c r="F24" i="36"/>
  <c r="H24" i="36" s="1"/>
  <c r="F23" i="36"/>
  <c r="H23" i="36" s="1"/>
  <c r="I23" i="36" s="1"/>
  <c r="I8" i="36"/>
  <c r="I9" i="36" s="1"/>
  <c r="I10" i="36" s="1"/>
  <c r="I11" i="36" s="1"/>
  <c r="I12" i="36" s="1"/>
  <c r="I13" i="36" s="1"/>
  <c r="I14" i="36" s="1"/>
  <c r="I15" i="36" s="1"/>
  <c r="I24" i="36" l="1"/>
  <c r="I25" i="36" s="1"/>
  <c r="I26" i="36" s="1"/>
  <c r="I27" i="36" s="1"/>
  <c r="I28" i="36" s="1"/>
  <c r="I29" i="36" s="1"/>
  <c r="I30" i="36" s="1"/>
  <c r="I31" i="36" s="1"/>
  <c r="I32" i="36" s="1"/>
  <c r="I33" i="36" s="1"/>
  <c r="I34" i="36" s="1"/>
  <c r="I35" i="36" s="1"/>
</calcChain>
</file>

<file path=xl/sharedStrings.xml><?xml version="1.0" encoding="utf-8"?>
<sst xmlns="http://schemas.openxmlformats.org/spreadsheetml/2006/main" count="92" uniqueCount="70">
  <si>
    <t>Total</t>
  </si>
  <si>
    <t>Priority</t>
  </si>
  <si>
    <t>Summary of Impact</t>
  </si>
  <si>
    <t>PC#</t>
  </si>
  <si>
    <t>Index</t>
  </si>
  <si>
    <t>Fringes</t>
  </si>
  <si>
    <t>PC# Value</t>
  </si>
  <si>
    <t>DPS/OE</t>
  </si>
  <si>
    <t>Description</t>
  </si>
  <si>
    <t xml:space="preserve">   CENTRAL CONNECTICUT STATE UNIVERSITY</t>
  </si>
  <si>
    <t>Reallocation</t>
  </si>
  <si>
    <t>Below the line Reductions</t>
  </si>
  <si>
    <t>Budget Request Description</t>
  </si>
  <si>
    <t>Net Request</t>
  </si>
  <si>
    <t xml:space="preserve">Summary of Impact </t>
  </si>
  <si>
    <t xml:space="preserve"> Budget Request</t>
  </si>
  <si>
    <t>Net "Running Request" Total</t>
  </si>
  <si>
    <t>Funding Source for Reallocation</t>
  </si>
  <si>
    <t>Strategic Objective</t>
  </si>
  <si>
    <t>Running Total</t>
  </si>
  <si>
    <t>FY2020</t>
  </si>
  <si>
    <t>FY 2020  BUDGET REQUEST (EXCLUDES EQUIPMENT AND ONE-TIME REQUESTS)</t>
  </si>
  <si>
    <t>Primary Strategic Alignment (Academic Excellence, Community Engagement, Enrollment, Increased Revenue) or Safety</t>
  </si>
  <si>
    <t>Connection to IBM Proposal if applicable (highlight in Yellow)</t>
  </si>
  <si>
    <t>CAO/Administrative Affairs</t>
  </si>
  <si>
    <t>Possible Reduction of $453,826</t>
  </si>
  <si>
    <t>53102</t>
  </si>
  <si>
    <t>EHS001</t>
  </si>
  <si>
    <t>Salary savings EHS Asst</t>
  </si>
  <si>
    <t>52932</t>
  </si>
  <si>
    <t>PLNT03</t>
  </si>
  <si>
    <t xml:space="preserve">Salary savings on Campus Architect </t>
  </si>
  <si>
    <t>PLNT07</t>
  </si>
  <si>
    <t>Salary savings on Custodian</t>
  </si>
  <si>
    <t>PLNT09</t>
  </si>
  <si>
    <t>Salary savings on Power Plant Operator</t>
  </si>
  <si>
    <t>PLNT02</t>
  </si>
  <si>
    <t>CAO001</t>
  </si>
  <si>
    <t>Reduction in overtime</t>
  </si>
  <si>
    <t>BSRV05</t>
  </si>
  <si>
    <t>Reduction in weekend cleaning</t>
  </si>
  <si>
    <t>CAO003</t>
  </si>
  <si>
    <t>Reduction of additional summer landscaping</t>
  </si>
  <si>
    <t>PLNT</t>
  </si>
  <si>
    <t>Reduction in operating expenses 10-15%</t>
  </si>
  <si>
    <t>Safety</t>
  </si>
  <si>
    <t>EHS</t>
  </si>
  <si>
    <t>Signage/Banner/flag annual maintenance program</t>
  </si>
  <si>
    <t>Camera Maintenance/Deferred Maint</t>
  </si>
  <si>
    <t>FM</t>
  </si>
  <si>
    <t>Academic Excellence/Safety</t>
  </si>
  <si>
    <t>EHS Student Labor</t>
  </si>
  <si>
    <t>Academic Excellence/Community Engagement, Enrollment/Safety</t>
  </si>
  <si>
    <t>Power Plant Operator Vacancy (5/1/19)</t>
  </si>
  <si>
    <t>Academic Excellence/Increased Revenue</t>
  </si>
  <si>
    <t>Campus wide safety training programs (lidar, performing arts, labs)</t>
  </si>
  <si>
    <t>Lock maintenance/Deferred Maint</t>
  </si>
  <si>
    <t>Copernicus Garage Annual Structural Inspections</t>
  </si>
  <si>
    <t>Academic Excellence, Community Engagement, Enrollment, Safety</t>
  </si>
  <si>
    <t>Ensure that faculty and staff have proper training on use of equipment and labs and meet academic missions.</t>
  </si>
  <si>
    <t>Meet campus safety requirements and ensure the safety of the campus community.</t>
  </si>
  <si>
    <t>Currently approximately 1,000 security cameras on campus requiring repair and maintenance, and replacement in the event of failure.  Cameras need to be maintained to ensure safety of the campus community.</t>
  </si>
  <si>
    <t>Community Engagement/Enrollment/Safety</t>
  </si>
  <si>
    <t>EQUIP asset inventory software maintenance</t>
  </si>
  <si>
    <t>EHS/FM</t>
  </si>
  <si>
    <t>Maintain safety of garage infrastructure based on third party review/DAS procurement</t>
  </si>
  <si>
    <t>Initiate program to consolidate signage from multiple divisions on campus to Facilities Management.  The campus has over 500 banners and signs on campus to maintain and update.</t>
  </si>
  <si>
    <t>Annual inspections of performing arts facilities/repairs of performing arts facilities</t>
  </si>
  <si>
    <t>University Assistant (MSD/Chemical Inventory/Chemical Purchases/Lab Equipment</t>
  </si>
  <si>
    <t>New asset inventory software purchased by CSCU, maintenance costs handled by Agency.  New software to meet asset inventory reporting requirements.  Former software of QTEL is no longer supported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</si>
</sst>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&quot;$&quot;#,##0"/>
    <numFmt numFmtId="167" formatCode="mm/dd/yy;@"/>
    <numFmt numFmtId="168" formatCode="#,##0.0"/>
  </numFmts>
  <fonts count="2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8"/>
      <name val="Microsoft Sans Serif"/>
      <family val="2"/>
    </font>
    <font>
      <sz val="8"/>
      <name val="Microsoft Sans Serif"/>
      <family val="2"/>
      <charset val="204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1"/>
      <color rgb="FF000000"/>
      <name val="Times New Roman"/>
      <family val="1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347">
    <xf numFmtId="0" fontId="0" fillId="0" borderId="0"/>
    <xf numFmtId="0" fontId="6" fillId="0" borderId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4" fillId="0" borderId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2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5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44" fontId="5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105">
    <xf numFmtId="0" fontId="0" fillId="0" borderId="0" xfId="0"/>
    <xf numFmtId="0" fontId="15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left" vertical="top"/>
    </xf>
    <xf numFmtId="0" fontId="16" fillId="0" borderId="0" xfId="0" applyFont="1"/>
    <xf numFmtId="0" fontId="16" fillId="0" borderId="0" xfId="0" applyFont="1" applyAlignment="1">
      <alignment horizontal="center"/>
    </xf>
    <xf numFmtId="0" fontId="15" fillId="0" borderId="0" xfId="0" applyFont="1"/>
    <xf numFmtId="37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37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1" xfId="0" applyFont="1" applyBorder="1"/>
    <xf numFmtId="37" fontId="15" fillId="0" borderId="0" xfId="0" applyNumberFormat="1" applyFont="1" applyBorder="1"/>
    <xf numFmtId="37" fontId="15" fillId="0" borderId="0" xfId="0" applyNumberFormat="1" applyFont="1" applyBorder="1" applyAlignment="1">
      <alignment horizontal="center" vertical="center"/>
    </xf>
    <xf numFmtId="37" fontId="16" fillId="0" borderId="0" xfId="0" applyNumberFormat="1" applyFont="1" applyBorder="1" applyAlignment="1">
      <alignment horizontal="center"/>
    </xf>
    <xf numFmtId="165" fontId="16" fillId="0" borderId="0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41" fontId="16" fillId="0" borderId="0" xfId="3" applyNumberFormat="1" applyFont="1" applyFill="1" applyBorder="1" applyAlignment="1">
      <alignment vertical="top" wrapText="1"/>
    </xf>
    <xf numFmtId="0" fontId="16" fillId="0" borderId="0" xfId="0" applyFont="1" applyFill="1"/>
    <xf numFmtId="37" fontId="16" fillId="0" borderId="0" xfId="0" applyNumberFormat="1" applyFont="1" applyAlignment="1">
      <alignment horizontal="center"/>
    </xf>
    <xf numFmtId="37" fontId="16" fillId="0" borderId="0" xfId="0" applyNumberFormat="1" applyFont="1" applyAlignment="1">
      <alignment horizontal="center" vertical="center"/>
    </xf>
    <xf numFmtId="0" fontId="16" fillId="0" borderId="0" xfId="0" applyFont="1" applyFill="1" applyBorder="1"/>
    <xf numFmtId="0" fontId="15" fillId="0" borderId="2" xfId="0" applyFont="1" applyBorder="1" applyAlignment="1">
      <alignment horizontal="center" vertical="top" wrapText="1"/>
    </xf>
    <xf numFmtId="164" fontId="16" fillId="0" borderId="0" xfId="2" applyNumberFormat="1" applyFont="1" applyFill="1" applyBorder="1" applyAlignment="1">
      <alignment horizontal="center" vertical="top" wrapText="1"/>
    </xf>
    <xf numFmtId="44" fontId="16" fillId="0" borderId="0" xfId="2" applyFont="1" applyFill="1" applyBorder="1" applyAlignment="1">
      <alignment horizontal="center" vertical="top" wrapText="1"/>
    </xf>
    <xf numFmtId="168" fontId="16" fillId="0" borderId="0" xfId="2" applyNumberFormat="1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center"/>
    </xf>
    <xf numFmtId="0" fontId="16" fillId="0" borderId="0" xfId="0" applyFont="1" applyFill="1" applyAlignment="1">
      <alignment vertical="top"/>
    </xf>
    <xf numFmtId="0" fontId="16" fillId="3" borderId="0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center" vertical="top" wrapText="1"/>
    </xf>
    <xf numFmtId="164" fontId="16" fillId="3" borderId="0" xfId="2" applyNumberFormat="1" applyFont="1" applyFill="1" applyBorder="1" applyAlignment="1">
      <alignment horizontal="center" vertical="top" wrapText="1"/>
    </xf>
    <xf numFmtId="164" fontId="16" fillId="3" borderId="0" xfId="2" applyNumberFormat="1" applyFont="1" applyFill="1" applyBorder="1" applyAlignment="1">
      <alignment horizontal="center" vertical="center" wrapText="1"/>
    </xf>
    <xf numFmtId="164" fontId="16" fillId="3" borderId="0" xfId="2" applyNumberFormat="1" applyFont="1" applyFill="1" applyBorder="1" applyAlignment="1">
      <alignment horizontal="center" vertical="top"/>
    </xf>
    <xf numFmtId="44" fontId="16" fillId="3" borderId="0" xfId="2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164" fontId="16" fillId="0" borderId="0" xfId="2" applyNumberFormat="1" applyFont="1" applyFill="1" applyBorder="1" applyAlignment="1">
      <alignment horizontal="center" vertical="center" wrapText="1"/>
    </xf>
    <xf numFmtId="164" fontId="16" fillId="0" borderId="0" xfId="2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/>
    </xf>
    <xf numFmtId="164" fontId="16" fillId="0" borderId="0" xfId="2" applyNumberFormat="1" applyFont="1" applyFill="1" applyBorder="1" applyAlignment="1">
      <alignment horizontal="center"/>
    </xf>
    <xf numFmtId="164" fontId="16" fillId="0" borderId="0" xfId="2" applyNumberFormat="1" applyFont="1" applyFill="1" applyBorder="1" applyAlignment="1">
      <alignment horizontal="center" vertical="center"/>
    </xf>
    <xf numFmtId="0" fontId="16" fillId="2" borderId="0" xfId="0" applyFont="1" applyFill="1"/>
    <xf numFmtId="37" fontId="16" fillId="2" borderId="0" xfId="0" applyNumberFormat="1" applyFont="1" applyFill="1"/>
    <xf numFmtId="37" fontId="16" fillId="2" borderId="0" xfId="0" applyNumberFormat="1" applyFont="1" applyFill="1" applyAlignment="1">
      <alignment horizontal="center" vertical="center"/>
    </xf>
    <xf numFmtId="165" fontId="16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left"/>
    </xf>
    <xf numFmtId="49" fontId="16" fillId="0" borderId="0" xfId="134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134" applyFont="1" applyBorder="1" applyAlignment="1">
      <alignment horizontal="center" vertical="center"/>
    </xf>
    <xf numFmtId="0" fontId="16" fillId="0" borderId="0" xfId="134" applyFont="1" applyBorder="1" applyAlignment="1">
      <alignment vertical="center"/>
    </xf>
    <xf numFmtId="37" fontId="16" fillId="0" borderId="0" xfId="0" applyNumberFormat="1" applyFont="1" applyBorder="1" applyAlignment="1">
      <alignment horizontal="right" vertical="center"/>
    </xf>
    <xf numFmtId="37" fontId="16" fillId="0" borderId="0" xfId="0" applyNumberFormat="1" applyFont="1" applyFill="1" applyBorder="1" applyAlignment="1">
      <alignment horizontal="right" vertical="center"/>
    </xf>
    <xf numFmtId="37" fontId="16" fillId="0" borderId="0" xfId="0" applyNumberFormat="1" applyFont="1" applyBorder="1" applyAlignment="1">
      <alignment vertical="center"/>
    </xf>
    <xf numFmtId="165" fontId="16" fillId="0" borderId="0" xfId="0" applyNumberFormat="1" applyFont="1" applyBorder="1" applyAlignment="1">
      <alignment horizontal="center" vertical="center"/>
    </xf>
    <xf numFmtId="0" fontId="16" fillId="0" borderId="0" xfId="98" applyFont="1" applyBorder="1" applyAlignment="1">
      <alignment horizontal="left" vertical="center" wrapText="1"/>
    </xf>
    <xf numFmtId="166" fontId="16" fillId="0" borderId="0" xfId="0" applyNumberFormat="1" applyFont="1" applyFill="1" applyBorder="1" applyAlignment="1" applyProtection="1">
      <alignment vertical="top" wrapText="1"/>
      <protection locked="0"/>
    </xf>
    <xf numFmtId="167" fontId="16" fillId="0" borderId="0" xfId="0" applyNumberFormat="1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1" xfId="0" applyFont="1" applyBorder="1" applyAlignment="1">
      <alignment vertical="top"/>
    </xf>
    <xf numFmtId="165" fontId="16" fillId="0" borderId="3" xfId="0" applyNumberFormat="1" applyFont="1" applyBorder="1" applyAlignment="1">
      <alignment horizontal="center"/>
    </xf>
    <xf numFmtId="37" fontId="16" fillId="0" borderId="3" xfId="0" applyNumberFormat="1" applyFont="1" applyBorder="1"/>
    <xf numFmtId="37" fontId="16" fillId="0" borderId="3" xfId="0" applyNumberFormat="1" applyFont="1" applyFill="1" applyBorder="1"/>
    <xf numFmtId="49" fontId="16" fillId="0" borderId="3" xfId="0" applyNumberFormat="1" applyFont="1" applyBorder="1" applyAlignment="1">
      <alignment horizontal="center"/>
    </xf>
    <xf numFmtId="0" fontId="16" fillId="0" borderId="3" xfId="0" applyFont="1" applyFill="1" applyBorder="1"/>
    <xf numFmtId="0" fontId="18" fillId="0" borderId="3" xfId="0" applyFont="1" applyFill="1" applyBorder="1" applyAlignment="1">
      <alignment horizontal="left" vertical="top" wrapText="1"/>
    </xf>
    <xf numFmtId="37" fontId="16" fillId="0" borderId="3" xfId="0" applyNumberFormat="1" applyFont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164" fontId="15" fillId="0" borderId="0" xfId="2" applyNumberFormat="1" applyFont="1" applyFill="1" applyBorder="1" applyAlignment="1">
      <alignment horizontal="center" wrapText="1"/>
    </xf>
    <xf numFmtId="37" fontId="15" fillId="0" borderId="0" xfId="0" applyNumberFormat="1" applyFont="1" applyBorder="1" applyAlignment="1">
      <alignment horizontal="center" wrapText="1"/>
    </xf>
    <xf numFmtId="165" fontId="15" fillId="0" borderId="0" xfId="0" applyNumberFormat="1" applyFont="1" applyBorder="1" applyAlignment="1">
      <alignment horizontal="center" wrapText="1"/>
    </xf>
    <xf numFmtId="49" fontId="15" fillId="0" borderId="0" xfId="0" applyNumberFormat="1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5" fillId="0" borderId="0" xfId="0" applyFont="1" applyAlignment="1">
      <alignment wrapText="1"/>
    </xf>
    <xf numFmtId="165" fontId="16" fillId="0" borderId="4" xfId="0" applyNumberFormat="1" applyFont="1" applyBorder="1" applyAlignment="1">
      <alignment horizontal="center"/>
    </xf>
    <xf numFmtId="0" fontId="16" fillId="0" borderId="4" xfId="0" applyFont="1" applyBorder="1"/>
    <xf numFmtId="37" fontId="16" fillId="0" borderId="4" xfId="0" applyNumberFormat="1" applyFont="1" applyBorder="1"/>
    <xf numFmtId="37" fontId="16" fillId="0" borderId="4" xfId="0" applyNumberFormat="1" applyFont="1" applyFill="1" applyBorder="1"/>
    <xf numFmtId="49" fontId="16" fillId="0" borderId="4" xfId="0" applyNumberFormat="1" applyFont="1" applyBorder="1" applyAlignment="1">
      <alignment horizontal="center"/>
    </xf>
    <xf numFmtId="0" fontId="16" fillId="0" borderId="4" xfId="98" applyFont="1" applyBorder="1" applyAlignment="1">
      <alignment horizontal="left" vertical="center" wrapText="1"/>
    </xf>
    <xf numFmtId="165" fontId="15" fillId="0" borderId="1" xfId="0" applyNumberFormat="1" applyFont="1" applyBorder="1" applyAlignment="1">
      <alignment horizontal="center" wrapText="1"/>
    </xf>
    <xf numFmtId="37" fontId="15" fillId="0" borderId="1" xfId="0" applyNumberFormat="1" applyFont="1" applyFill="1" applyBorder="1" applyAlignment="1">
      <alignment horizontal="center" wrapText="1"/>
    </xf>
    <xf numFmtId="37" fontId="15" fillId="0" borderId="1" xfId="0" applyNumberFormat="1" applyFont="1" applyBorder="1" applyAlignment="1">
      <alignment horizontal="center" wrapText="1"/>
    </xf>
    <xf numFmtId="0" fontId="19" fillId="0" borderId="1" xfId="0" applyFont="1" applyFill="1" applyBorder="1" applyAlignment="1">
      <alignment wrapText="1"/>
    </xf>
    <xf numFmtId="37" fontId="15" fillId="4" borderId="1" xfId="0" applyNumberFormat="1" applyFont="1" applyFill="1" applyBorder="1" applyAlignment="1">
      <alignment horizontal="center" wrapText="1"/>
    </xf>
    <xf numFmtId="37" fontId="16" fillId="0" borderId="0" xfId="0" applyNumberFormat="1" applyFont="1" applyAlignment="1">
      <alignment vertical="center"/>
    </xf>
    <xf numFmtId="49" fontId="16" fillId="0" borderId="4" xfId="0" applyNumberFormat="1" applyFont="1" applyBorder="1" applyAlignment="1">
      <alignment horizontal="center" wrapText="1"/>
    </xf>
    <xf numFmtId="165" fontId="16" fillId="0" borderId="3" xfId="0" applyNumberFormat="1" applyFont="1" applyFill="1" applyBorder="1" applyAlignment="1">
      <alignment horizontal="center"/>
    </xf>
    <xf numFmtId="0" fontId="16" fillId="0" borderId="5" xfId="0" applyFont="1" applyFill="1" applyBorder="1"/>
    <xf numFmtId="37" fontId="16" fillId="0" borderId="6" xfId="0" applyNumberFormat="1" applyFont="1" applyFill="1" applyBorder="1"/>
    <xf numFmtId="0" fontId="16" fillId="0" borderId="0" xfId="0" applyFont="1" applyAlignment="1">
      <alignment horizontal="center" wrapText="1"/>
    </xf>
    <xf numFmtId="49" fontId="15" fillId="0" borderId="0" xfId="0" applyNumberFormat="1" applyFont="1" applyAlignment="1">
      <alignment horizontal="center" wrapText="1"/>
    </xf>
    <xf numFmtId="49" fontId="16" fillId="0" borderId="3" xfId="0" applyNumberFormat="1" applyFont="1" applyBorder="1" applyAlignment="1">
      <alignment horizontal="center" wrapText="1"/>
    </xf>
    <xf numFmtId="49" fontId="16" fillId="0" borderId="3" xfId="0" applyNumberFormat="1" applyFont="1" applyFill="1" applyBorder="1" applyAlignment="1">
      <alignment horizontal="center" wrapText="1"/>
    </xf>
    <xf numFmtId="49" fontId="16" fillId="0" borderId="0" xfId="0" applyNumberFormat="1" applyFont="1" applyAlignment="1">
      <alignment horizontal="center" wrapText="1"/>
    </xf>
    <xf numFmtId="49" fontId="16" fillId="0" borderId="0" xfId="0" applyNumberFormat="1" applyFont="1" applyBorder="1" applyAlignment="1">
      <alignment horizontal="center" wrapText="1"/>
    </xf>
    <xf numFmtId="49" fontId="16" fillId="2" borderId="0" xfId="0" applyNumberFormat="1" applyFont="1" applyFill="1" applyAlignment="1">
      <alignment horizont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0" fontId="16" fillId="0" borderId="3" xfId="0" applyFont="1" applyBorder="1" applyAlignment="1">
      <alignment horizontal="left" wrapText="1"/>
    </xf>
    <xf numFmtId="0" fontId="16" fillId="0" borderId="7" xfId="0" applyFont="1" applyBorder="1" applyAlignment="1">
      <alignment horizontal="left" wrapText="1"/>
    </xf>
    <xf numFmtId="37" fontId="15" fillId="0" borderId="0" xfId="0" applyNumberFormat="1" applyFont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6" fillId="0" borderId="4" xfId="0" applyFont="1" applyBorder="1" applyAlignment="1">
      <alignment horizontal="left"/>
    </xf>
  </cellXfs>
  <cellStyles count="347">
    <cellStyle name="Comma 10" xfId="47"/>
    <cellStyle name="Comma 10 2" xfId="99"/>
    <cellStyle name="Comma 10 3" xfId="118"/>
    <cellStyle name="Comma 10 4" xfId="135"/>
    <cellStyle name="Comma 10 5" xfId="153"/>
    <cellStyle name="Comma 10 6" xfId="169"/>
    <cellStyle name="Comma 10 7" xfId="184"/>
    <cellStyle name="Comma 10 8" xfId="194"/>
    <cellStyle name="Comma 11" xfId="48"/>
    <cellStyle name="Comma 11 2" xfId="100"/>
    <cellStyle name="Comma 11 3" xfId="119"/>
    <cellStyle name="Comma 11 4" xfId="136"/>
    <cellStyle name="Comma 11 5" xfId="154"/>
    <cellStyle name="Comma 11 6" xfId="170"/>
    <cellStyle name="Comma 11 7" xfId="185"/>
    <cellStyle name="Comma 11 8" xfId="195"/>
    <cellStyle name="Comma 12" xfId="59"/>
    <cellStyle name="Comma 13" xfId="57"/>
    <cellStyle name="Comma 14" xfId="56"/>
    <cellStyle name="Comma 15" xfId="62"/>
    <cellStyle name="Comma 16" xfId="61"/>
    <cellStyle name="Comma 17" xfId="60"/>
    <cellStyle name="Comma 18" xfId="58"/>
    <cellStyle name="Comma 19" xfId="204"/>
    <cellStyle name="Comma 2" xfId="49"/>
    <cellStyle name="Comma 2 2" xfId="101"/>
    <cellStyle name="Comma 2 3" xfId="120"/>
    <cellStyle name="Comma 2 4" xfId="137"/>
    <cellStyle name="Comma 2 5" xfId="155"/>
    <cellStyle name="Comma 2 6" xfId="171"/>
    <cellStyle name="Comma 2 7" xfId="186"/>
    <cellStyle name="Comma 2 8" xfId="196"/>
    <cellStyle name="Comma 20" xfId="214"/>
    <cellStyle name="Comma 21" xfId="7"/>
    <cellStyle name="Comma 3" xfId="10"/>
    <cellStyle name="Comma 3 10" xfId="133"/>
    <cellStyle name="Comma 3 11" xfId="108"/>
    <cellStyle name="Comma 3 12" xfId="64"/>
    <cellStyle name="Comma 3 13" xfId="144"/>
    <cellStyle name="Comma 3 2" xfId="20"/>
    <cellStyle name="Comma 3 3" xfId="25"/>
    <cellStyle name="Comma 3 4" xfId="32"/>
    <cellStyle name="Comma 3 5" xfId="37"/>
    <cellStyle name="Comma 3 6" xfId="43"/>
    <cellStyle name="Comma 3 7" xfId="66"/>
    <cellStyle name="Comma 3 8" xfId="97"/>
    <cellStyle name="Comma 3 9" xfId="116"/>
    <cellStyle name="Comma 4" xfId="11"/>
    <cellStyle name="Comma 4 10" xfId="129"/>
    <cellStyle name="Comma 4 11" xfId="152"/>
    <cellStyle name="Comma 4 12" xfId="168"/>
    <cellStyle name="Comma 4 13" xfId="183"/>
    <cellStyle name="Comma 4 2" xfId="21"/>
    <cellStyle name="Comma 4 3" xfId="26"/>
    <cellStyle name="Comma 4 4" xfId="33"/>
    <cellStyle name="Comma 4 5" xfId="38"/>
    <cellStyle name="Comma 4 6" xfId="44"/>
    <cellStyle name="Comma 4 7" xfId="67"/>
    <cellStyle name="Comma 4 8" xfId="93"/>
    <cellStyle name="Comma 4 9" xfId="111"/>
    <cellStyle name="Comma 5" xfId="50"/>
    <cellStyle name="Comma 5 2" xfId="102"/>
    <cellStyle name="Comma 5 3" xfId="121"/>
    <cellStyle name="Comma 5 4" xfId="138"/>
    <cellStyle name="Comma 5 5" xfId="156"/>
    <cellStyle name="Comma 5 6" xfId="172"/>
    <cellStyle name="Comma 5 7" xfId="187"/>
    <cellStyle name="Comma 5 8" xfId="197"/>
    <cellStyle name="Comma 6" xfId="51"/>
    <cellStyle name="Comma 6 2" xfId="103"/>
    <cellStyle name="Comma 6 3" xfId="122"/>
    <cellStyle name="Comma 6 4" xfId="139"/>
    <cellStyle name="Comma 6 5" xfId="157"/>
    <cellStyle name="Comma 6 6" xfId="173"/>
    <cellStyle name="Comma 6 7" xfId="188"/>
    <cellStyle name="Comma 6 8" xfId="198"/>
    <cellStyle name="Comma 7" xfId="52"/>
    <cellStyle name="Comma 7 2" xfId="104"/>
    <cellStyle name="Comma 7 3" xfId="123"/>
    <cellStyle name="Comma 7 4" xfId="140"/>
    <cellStyle name="Comma 7 5" xfId="158"/>
    <cellStyle name="Comma 7 6" xfId="174"/>
    <cellStyle name="Comma 7 7" xfId="189"/>
    <cellStyle name="Comma 7 8" xfId="199"/>
    <cellStyle name="Comma 8" xfId="53"/>
    <cellStyle name="Comma 8 2" xfId="105"/>
    <cellStyle name="Comma 8 3" xfId="124"/>
    <cellStyle name="Comma 8 4" xfId="141"/>
    <cellStyle name="Comma 8 5" xfId="159"/>
    <cellStyle name="Comma 8 6" xfId="175"/>
    <cellStyle name="Comma 8 7" xfId="190"/>
    <cellStyle name="Comma 8 8" xfId="200"/>
    <cellStyle name="Comma 9" xfId="54"/>
    <cellStyle name="Comma 9 2" xfId="106"/>
    <cellStyle name="Comma 9 3" xfId="125"/>
    <cellStyle name="Comma 9 4" xfId="142"/>
    <cellStyle name="Comma 9 5" xfId="160"/>
    <cellStyle name="Comma 9 6" xfId="176"/>
    <cellStyle name="Comma 9 7" xfId="191"/>
    <cellStyle name="Comma 9 8" xfId="201"/>
    <cellStyle name="Currency" xfId="3" builtinId="4"/>
    <cellStyle name="Currency 2" xfId="6"/>
    <cellStyle name="Currency 2 2" xfId="278"/>
    <cellStyle name="Currency 2 2 2" xfId="328"/>
    <cellStyle name="Currency 2 3" xfId="306"/>
    <cellStyle name="Currency 2 4" xfId="229"/>
    <cellStyle name="Currency 3" xfId="2"/>
    <cellStyle name="Currency 4" xfId="216"/>
    <cellStyle name="Currency 4 2" xfId="287"/>
    <cellStyle name="Currency 4 3" xfId="251"/>
    <cellStyle name="Currency 5" xfId="264"/>
    <cellStyle name="Currency 5 2" xfId="300"/>
    <cellStyle name="Currency 5 2 2" xfId="343"/>
    <cellStyle name="Currency 5 3" xfId="323"/>
    <cellStyle name="Currency 6" xfId="266"/>
    <cellStyle name="Currency 6 2" xfId="302"/>
    <cellStyle name="Currency 6 2 2" xfId="344"/>
    <cellStyle name="Currency 6 3" xfId="325"/>
    <cellStyle name="Currency 7" xfId="268"/>
    <cellStyle name="Currency 7 2" xfId="327"/>
    <cellStyle name="Currency 8" xfId="304"/>
    <cellStyle name="Excel Built-in Normal" xfId="4"/>
    <cellStyle name="Normal" xfId="0" builtinId="0"/>
    <cellStyle name="Normal 10" xfId="30"/>
    <cellStyle name="Normal 10 2" xfId="84"/>
    <cellStyle name="Normal 10 3" xfId="86"/>
    <cellStyle name="Normal 10 4" xfId="110"/>
    <cellStyle name="Normal 10 5" xfId="128"/>
    <cellStyle name="Normal 10 6" xfId="151"/>
    <cellStyle name="Normal 10 7" xfId="167"/>
    <cellStyle name="Normal 10 8" xfId="182"/>
    <cellStyle name="Normal 11" xfId="41"/>
    <cellStyle name="Normal 11 2" xfId="94"/>
    <cellStyle name="Normal 11 3" xfId="112"/>
    <cellStyle name="Normal 11 4" xfId="130"/>
    <cellStyle name="Normal 11 5" xfId="149"/>
    <cellStyle name="Normal 11 6" xfId="165"/>
    <cellStyle name="Normal 11 7" xfId="180"/>
    <cellStyle name="Normal 11 8" xfId="193"/>
    <cellStyle name="Normal 12" xfId="202"/>
    <cellStyle name="Normal 12 2" xfId="207"/>
    <cellStyle name="Normal 12 2 2" xfId="211"/>
    <cellStyle name="Normal 12 2 2 2" xfId="227"/>
    <cellStyle name="Normal 12 2 2 2 2" xfId="298"/>
    <cellStyle name="Normal 12 2 2 2 2 2" xfId="342"/>
    <cellStyle name="Normal 12 2 2 2 3" xfId="321"/>
    <cellStyle name="Normal 12 2 2 2 4" xfId="262"/>
    <cellStyle name="Normal 12 2 2 2_Budget FY16" xfId="231"/>
    <cellStyle name="Normal 12 2 2 3" xfId="222"/>
    <cellStyle name="Normal 12 2 2 3 2" xfId="293"/>
    <cellStyle name="Normal 12 2 2 3 2 2" xfId="337"/>
    <cellStyle name="Normal 12 2 2 3 3" xfId="316"/>
    <cellStyle name="Normal 12 2 2 3 4" xfId="257"/>
    <cellStyle name="Normal 12 2 2 3_Budget FY16" xfId="233"/>
    <cellStyle name="Normal 12 2 2 4" xfId="284"/>
    <cellStyle name="Normal 12 2 2 4 2" xfId="332"/>
    <cellStyle name="Normal 12 2 2 5" xfId="311"/>
    <cellStyle name="Normal 12 2 2 6" xfId="249"/>
    <cellStyle name="Normal 12 2 2_Budget FY16" xfId="236"/>
    <cellStyle name="Normal 12 2 3" xfId="224"/>
    <cellStyle name="Normal 12 2 3 2" xfId="295"/>
    <cellStyle name="Normal 12 2 3 2 2" xfId="339"/>
    <cellStyle name="Normal 12 2 3 3" xfId="318"/>
    <cellStyle name="Normal 12 2 3 4" xfId="259"/>
    <cellStyle name="Normal 12 2 3_Budget FY16" xfId="240"/>
    <cellStyle name="Normal 12 2 4" xfId="219"/>
    <cellStyle name="Normal 12 2 4 2" xfId="290"/>
    <cellStyle name="Normal 12 2 4 2 2" xfId="334"/>
    <cellStyle name="Normal 12 2 4 3" xfId="313"/>
    <cellStyle name="Normal 12 2 4 4" xfId="254"/>
    <cellStyle name="Normal 12 2 4_Budget FY16" xfId="243"/>
    <cellStyle name="Normal 12 2 5" xfId="281"/>
    <cellStyle name="Normal 12 2 5 2" xfId="329"/>
    <cellStyle name="Normal 12 2 6" xfId="308"/>
    <cellStyle name="Normal 12 2 7" xfId="246"/>
    <cellStyle name="Normal 12 2_Budget FY16" xfId="234"/>
    <cellStyle name="Normal 12 3" xfId="210"/>
    <cellStyle name="Normal 12 3 2" xfId="226"/>
    <cellStyle name="Normal 12 3 2 2" xfId="297"/>
    <cellStyle name="Normal 12 3 2 2 2" xfId="341"/>
    <cellStyle name="Normal 12 3 2 3" xfId="320"/>
    <cellStyle name="Normal 12 3 2 4" xfId="261"/>
    <cellStyle name="Normal 12 3 2_Budget FY16" xfId="232"/>
    <cellStyle name="Normal 12 3 3" xfId="221"/>
    <cellStyle name="Normal 12 3 3 2" xfId="292"/>
    <cellStyle name="Normal 12 3 3 2 2" xfId="336"/>
    <cellStyle name="Normal 12 3 3 3" xfId="315"/>
    <cellStyle name="Normal 12 3 3 4" xfId="256"/>
    <cellStyle name="Normal 12 3 3_Budget FY16" xfId="235"/>
    <cellStyle name="Normal 12 3 4" xfId="283"/>
    <cellStyle name="Normal 12 3 4 2" xfId="331"/>
    <cellStyle name="Normal 12 3 5" xfId="310"/>
    <cellStyle name="Normal 12 3 6" xfId="248"/>
    <cellStyle name="Normal 12 3_Budget FY16" xfId="244"/>
    <cellStyle name="Normal 12 4" xfId="209"/>
    <cellStyle name="Normal 12 4 2" xfId="225"/>
    <cellStyle name="Normal 12 4 2 2" xfId="296"/>
    <cellStyle name="Normal 12 4 2 2 2" xfId="340"/>
    <cellStyle name="Normal 12 4 2 3" xfId="319"/>
    <cellStyle name="Normal 12 4 2 4" xfId="260"/>
    <cellStyle name="Normal 12 4 2_Budget FY16" xfId="238"/>
    <cellStyle name="Normal 12 4 3" xfId="220"/>
    <cellStyle name="Normal 12 4 3 2" xfId="291"/>
    <cellStyle name="Normal 12 4 3 2 2" xfId="335"/>
    <cellStyle name="Normal 12 4 3 3" xfId="314"/>
    <cellStyle name="Normal 12 4 3 4" xfId="255"/>
    <cellStyle name="Normal 12 4 3_Budget FY16" xfId="237"/>
    <cellStyle name="Normal 12 4 4" xfId="282"/>
    <cellStyle name="Normal 12 4 4 2" xfId="330"/>
    <cellStyle name="Normal 12 4 5" xfId="309"/>
    <cellStyle name="Normal 12 4 6" xfId="247"/>
    <cellStyle name="Normal 12 4_Budget FY16" xfId="239"/>
    <cellStyle name="Normal 12 5" xfId="223"/>
    <cellStyle name="Normal 12 5 2" xfId="294"/>
    <cellStyle name="Normal 12 5 2 2" xfId="338"/>
    <cellStyle name="Normal 12 5 3" xfId="317"/>
    <cellStyle name="Normal 12 5 4" xfId="258"/>
    <cellStyle name="Normal 12 5_Budget FY16" xfId="241"/>
    <cellStyle name="Normal 12 6" xfId="218"/>
    <cellStyle name="Normal 12 6 2" xfId="289"/>
    <cellStyle name="Normal 12 6 2 2" xfId="333"/>
    <cellStyle name="Normal 12 6 3" xfId="312"/>
    <cellStyle name="Normal 12 6 4" xfId="253"/>
    <cellStyle name="Normal 12 6_Budget FY16" xfId="230"/>
    <cellStyle name="Normal 12 7" xfId="279"/>
    <cellStyle name="Normal 12 7 2" xfId="307"/>
    <cellStyle name="Normal 12 8" xfId="269"/>
    <cellStyle name="Normal 12 9" xfId="245"/>
    <cellStyle name="Normal 12_Budget FY16" xfId="346"/>
    <cellStyle name="Normal 13" xfId="98"/>
    <cellStyle name="Normal 14" xfId="117"/>
    <cellStyle name="Normal 15" xfId="134"/>
    <cellStyle name="Normal 16" xfId="161"/>
    <cellStyle name="Normal 16 2" xfId="345"/>
    <cellStyle name="Normal 17" xfId="177"/>
    <cellStyle name="Normal 18" xfId="192"/>
    <cellStyle name="Normal 19" xfId="205"/>
    <cellStyle name="Normal 19 2" xfId="206"/>
    <cellStyle name="Normal 19 3" xfId="208"/>
    <cellStyle name="Normal 19 4" xfId="280"/>
    <cellStyle name="Normal 19 5" xfId="271"/>
    <cellStyle name="Normal 2" xfId="5"/>
    <cellStyle name="Normal 2 2" xfId="8"/>
    <cellStyle name="Normal 2 3" xfId="9"/>
    <cellStyle name="Normal 2 4" xfId="14"/>
    <cellStyle name="Normal 2 5" xfId="15"/>
    <cellStyle name="Normal 2 6" xfId="55"/>
    <cellStyle name="Normal 2 7" xfId="203"/>
    <cellStyle name="Normal 2 8" xfId="277"/>
    <cellStyle name="Normal 2 8 2" xfId="305"/>
    <cellStyle name="Normal 2 9" xfId="228"/>
    <cellStyle name="Normal 2_Budget FY16" xfId="250"/>
    <cellStyle name="Normal 20" xfId="212"/>
    <cellStyle name="Normal 20 2" xfId="285"/>
    <cellStyle name="Normal 20 3" xfId="270"/>
    <cellStyle name="Normal 21" xfId="213"/>
    <cellStyle name="Normal 21 2" xfId="217"/>
    <cellStyle name="Normal 21 2 2" xfId="288"/>
    <cellStyle name="Normal 21 2 3" xfId="252"/>
    <cellStyle name="Normal 21 2_Budget FY16" xfId="242"/>
    <cellStyle name="Normal 21 3" xfId="286"/>
    <cellStyle name="Normal 21 4" xfId="273"/>
    <cellStyle name="Normal 22" xfId="263"/>
    <cellStyle name="Normal 22 2" xfId="299"/>
    <cellStyle name="Normal 22 2 2" xfId="322"/>
    <cellStyle name="Normal 22 3" xfId="274"/>
    <cellStyle name="Normal 23" xfId="265"/>
    <cellStyle name="Normal 23 2" xfId="301"/>
    <cellStyle name="Normal 23 2 2" xfId="324"/>
    <cellStyle name="Normal 23 3" xfId="275"/>
    <cellStyle name="Normal 24" xfId="272"/>
    <cellStyle name="Normal 25" xfId="276"/>
    <cellStyle name="Normal 26" xfId="267"/>
    <cellStyle name="Normal 26 2" xfId="326"/>
    <cellStyle name="Normal 27" xfId="303"/>
    <cellStyle name="Normal 3" xfId="1"/>
    <cellStyle name="Normal 3 10" xfId="89"/>
    <cellStyle name="Normal 3 11" xfId="77"/>
    <cellStyle name="Normal 3 12" xfId="70"/>
    <cellStyle name="Normal 3 13" xfId="147"/>
    <cellStyle name="Normal 3 2" xfId="19"/>
    <cellStyle name="Normal 3 3" xfId="24"/>
    <cellStyle name="Normal 3 4" xfId="31"/>
    <cellStyle name="Normal 3 5" xfId="36"/>
    <cellStyle name="Normal 3 6" xfId="42"/>
    <cellStyle name="Normal 3 7" xfId="65"/>
    <cellStyle name="Normal 3 8" xfId="78"/>
    <cellStyle name="Normal 3 9" xfId="96"/>
    <cellStyle name="Normal 4" xfId="16"/>
    <cellStyle name="Normal 4 2" xfId="71"/>
    <cellStyle name="Normal 4 3" xfId="90"/>
    <cellStyle name="Normal 4 4" xfId="109"/>
    <cellStyle name="Normal 4 5" xfId="127"/>
    <cellStyle name="Normal 4 6" xfId="150"/>
    <cellStyle name="Normal 4 7" xfId="166"/>
    <cellStyle name="Normal 4 8" xfId="181"/>
    <cellStyle name="Normal 5" xfId="12"/>
    <cellStyle name="Normal 5 10" xfId="126"/>
    <cellStyle name="Normal 5 11" xfId="148"/>
    <cellStyle name="Normal 5 12" xfId="164"/>
    <cellStyle name="Normal 5 13" xfId="179"/>
    <cellStyle name="Normal 5 2" xfId="22"/>
    <cellStyle name="Normal 5 3" xfId="27"/>
    <cellStyle name="Normal 5 4" xfId="34"/>
    <cellStyle name="Normal 5 5" xfId="39"/>
    <cellStyle name="Normal 5 6" xfId="45"/>
    <cellStyle name="Normal 5 7" xfId="68"/>
    <cellStyle name="Normal 5 8" xfId="88"/>
    <cellStyle name="Normal 5 9" xfId="107"/>
    <cellStyle name="Normal 6" xfId="13"/>
    <cellStyle name="Normal 6 10" xfId="81"/>
    <cellStyle name="Normal 6 11" xfId="143"/>
    <cellStyle name="Normal 6 12" xfId="113"/>
    <cellStyle name="Normal 6 13" xfId="74"/>
    <cellStyle name="Normal 6 2" xfId="23"/>
    <cellStyle name="Normal 6 3" xfId="28"/>
    <cellStyle name="Normal 6 4" xfId="35"/>
    <cellStyle name="Normal 6 5" xfId="40"/>
    <cellStyle name="Normal 6 6" xfId="46"/>
    <cellStyle name="Normal 6 7" xfId="69"/>
    <cellStyle name="Normal 6 8" xfId="82"/>
    <cellStyle name="Normal 6 9" xfId="76"/>
    <cellStyle name="Normal 7" xfId="17"/>
    <cellStyle name="Normal 7 2" xfId="72"/>
    <cellStyle name="Normal 7 3" xfId="85"/>
    <cellStyle name="Normal 7 4" xfId="80"/>
    <cellStyle name="Normal 7 5" xfId="75"/>
    <cellStyle name="Normal 7 6" xfId="145"/>
    <cellStyle name="Normal 7 7" xfId="162"/>
    <cellStyle name="Normal 7 8" xfId="178"/>
    <cellStyle name="Normal 8" xfId="18"/>
    <cellStyle name="Normal 8 2" xfId="73"/>
    <cellStyle name="Normal 8 3" xfId="79"/>
    <cellStyle name="Normal 8 4" xfId="92"/>
    <cellStyle name="Normal 8 5" xfId="115"/>
    <cellStyle name="Normal 8 6" xfId="87"/>
    <cellStyle name="Normal 8 7" xfId="146"/>
    <cellStyle name="Normal 8 8" xfId="163"/>
    <cellStyle name="Normal 9" xfId="29"/>
    <cellStyle name="Normal 9 2" xfId="83"/>
    <cellStyle name="Normal 9 3" xfId="91"/>
    <cellStyle name="Normal 9 4" xfId="114"/>
    <cellStyle name="Normal 9 5" xfId="132"/>
    <cellStyle name="Normal 9 6" xfId="63"/>
    <cellStyle name="Normal 9 7" xfId="131"/>
    <cellStyle name="Normal 9 8" xfId="95"/>
    <cellStyle name="Percent 2" xfId="2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A35"/>
  <sheetViews>
    <sheetView tabSelected="1" topLeftCell="A7" zoomScaleNormal="100" workbookViewId="0">
      <selection activeCell="F9" sqref="F9"/>
    </sheetView>
  </sheetViews>
  <sheetFormatPr defaultColWidth="9.140625" defaultRowHeight="15"/>
  <cols>
    <col min="1" max="2" width="9.140625" style="3"/>
    <col min="3" max="3" width="42.5703125" style="3" customWidth="1"/>
    <col min="4" max="4" width="22.140625" style="6" customWidth="1"/>
    <col min="5" max="6" width="12.42578125" style="6" customWidth="1"/>
    <col min="7" max="7" width="13.7109375" style="20" customWidth="1"/>
    <col min="8" max="8" width="11.5703125" style="6" customWidth="1"/>
    <col min="9" max="9" width="13.85546875" style="6" customWidth="1"/>
    <col min="10" max="10" width="18.5703125" style="6" customWidth="1"/>
    <col min="11" max="11" width="27.7109375" style="93" customWidth="1"/>
    <col min="12" max="12" width="52.140625" style="8" customWidth="1"/>
    <col min="13" max="14" width="9.140625" style="3"/>
    <col min="15" max="15" width="3.28515625" style="3" customWidth="1"/>
    <col min="16" max="16384" width="9.140625" style="3"/>
  </cols>
  <sheetData>
    <row r="1" spans="1:13">
      <c r="B1" s="4"/>
      <c r="C1" s="5"/>
      <c r="E1" s="3"/>
      <c r="F1" s="3"/>
      <c r="G1" s="7"/>
      <c r="H1" s="3"/>
      <c r="I1" s="3"/>
      <c r="J1" s="3"/>
      <c r="K1" s="89"/>
      <c r="L1" s="3"/>
      <c r="M1" s="8"/>
    </row>
    <row r="2" spans="1:13" s="5" customFormat="1" ht="14.25">
      <c r="A2" s="102" t="s">
        <v>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3" s="5" customFormat="1" ht="14.25">
      <c r="A3" s="102" t="s">
        <v>21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3" s="5" customFormat="1">
      <c r="A4" s="56" t="s">
        <v>24</v>
      </c>
      <c r="B4" s="11"/>
      <c r="C4" s="11"/>
      <c r="D4" s="9"/>
      <c r="J4" s="9"/>
      <c r="K4" s="90"/>
      <c r="L4" s="10"/>
    </row>
    <row r="5" spans="1:13" s="5" customFormat="1" ht="16.5" customHeight="1">
      <c r="D5" s="9"/>
      <c r="E5" s="12"/>
      <c r="F5" s="12"/>
      <c r="G5" s="13"/>
      <c r="H5" s="9"/>
      <c r="I5" s="9"/>
      <c r="J5" s="9"/>
      <c r="K5" s="90"/>
      <c r="L5" s="10"/>
    </row>
    <row r="6" spans="1:13" s="65" customFormat="1" ht="108" customHeight="1">
      <c r="A6" s="79" t="s">
        <v>1</v>
      </c>
      <c r="B6" s="97" t="s">
        <v>4</v>
      </c>
      <c r="C6" s="103" t="s">
        <v>12</v>
      </c>
      <c r="D6" s="103"/>
      <c r="E6" s="80" t="s">
        <v>15</v>
      </c>
      <c r="F6" s="83" t="s">
        <v>23</v>
      </c>
      <c r="G6" s="80" t="s">
        <v>10</v>
      </c>
      <c r="H6" s="80" t="s">
        <v>13</v>
      </c>
      <c r="I6" s="81" t="s">
        <v>16</v>
      </c>
      <c r="J6" s="97" t="s">
        <v>17</v>
      </c>
      <c r="K6" s="82" t="s">
        <v>22</v>
      </c>
      <c r="L6" s="97" t="s">
        <v>14</v>
      </c>
    </row>
    <row r="7" spans="1:13" ht="74.25" customHeight="1">
      <c r="A7" s="73">
        <v>1</v>
      </c>
      <c r="B7" s="74" t="s">
        <v>49</v>
      </c>
      <c r="C7" s="104" t="s">
        <v>63</v>
      </c>
      <c r="D7" s="104"/>
      <c r="E7" s="75">
        <v>25000</v>
      </c>
      <c r="F7" s="75"/>
      <c r="G7" s="75"/>
      <c r="H7" s="75">
        <v>25000</v>
      </c>
      <c r="I7" s="76">
        <f>H7</f>
        <v>25000</v>
      </c>
      <c r="J7" s="77"/>
      <c r="K7" s="85" t="s">
        <v>54</v>
      </c>
      <c r="L7" s="78" t="s">
        <v>69</v>
      </c>
      <c r="M7" s="17"/>
    </row>
    <row r="8" spans="1:13" ht="69.75" customHeight="1">
      <c r="A8" s="57">
        <v>2</v>
      </c>
      <c r="B8" s="61" t="s">
        <v>46</v>
      </c>
      <c r="C8" s="98" t="s">
        <v>55</v>
      </c>
      <c r="D8" s="98"/>
      <c r="E8" s="58">
        <v>25000</v>
      </c>
      <c r="F8" s="58"/>
      <c r="G8" s="58"/>
      <c r="H8" s="58">
        <v>25000</v>
      </c>
      <c r="I8" s="76">
        <f>H8+I7</f>
        <v>50000</v>
      </c>
      <c r="J8" s="60"/>
      <c r="K8" s="85" t="s">
        <v>58</v>
      </c>
      <c r="L8" s="62" t="s">
        <v>59</v>
      </c>
      <c r="M8" s="17"/>
    </row>
    <row r="9" spans="1:13" ht="54" customHeight="1">
      <c r="A9" s="57">
        <v>3</v>
      </c>
      <c r="B9" s="61" t="s">
        <v>46</v>
      </c>
      <c r="C9" s="100" t="s">
        <v>67</v>
      </c>
      <c r="D9" s="100"/>
      <c r="E9" s="58">
        <v>10000</v>
      </c>
      <c r="F9" s="58"/>
      <c r="G9" s="58"/>
      <c r="H9" s="58">
        <v>10000</v>
      </c>
      <c r="I9" s="76">
        <f t="shared" ref="I9:I14" si="0">H9+I8</f>
        <v>60000</v>
      </c>
      <c r="J9" s="59"/>
      <c r="K9" s="85" t="s">
        <v>52</v>
      </c>
      <c r="L9" s="62" t="s">
        <v>60</v>
      </c>
      <c r="M9" s="17"/>
    </row>
    <row r="10" spans="1:13" ht="31.5" customHeight="1">
      <c r="A10" s="57">
        <v>4</v>
      </c>
      <c r="B10" s="61" t="s">
        <v>64</v>
      </c>
      <c r="C10" s="101" t="s">
        <v>68</v>
      </c>
      <c r="D10" s="101"/>
      <c r="E10" s="58">
        <v>18000</v>
      </c>
      <c r="F10" s="58"/>
      <c r="G10" s="58"/>
      <c r="H10" s="58">
        <v>18000</v>
      </c>
      <c r="I10" s="76">
        <f t="shared" si="0"/>
        <v>78000</v>
      </c>
      <c r="J10" s="59"/>
      <c r="K10" s="91" t="s">
        <v>50</v>
      </c>
      <c r="L10" s="62" t="s">
        <v>60</v>
      </c>
      <c r="M10" s="17"/>
    </row>
    <row r="11" spans="1:13" ht="31.5" customHeight="1">
      <c r="A11" s="86">
        <v>5</v>
      </c>
      <c r="B11" s="87" t="s">
        <v>46</v>
      </c>
      <c r="C11" s="55" t="s">
        <v>51</v>
      </c>
      <c r="D11" s="55"/>
      <c r="E11" s="88">
        <v>5000</v>
      </c>
      <c r="F11" s="59"/>
      <c r="G11" s="59"/>
      <c r="H11" s="59">
        <v>5000</v>
      </c>
      <c r="I11" s="76">
        <f t="shared" si="0"/>
        <v>83000</v>
      </c>
      <c r="J11" s="59"/>
      <c r="K11" s="92" t="s">
        <v>50</v>
      </c>
      <c r="L11" s="62" t="s">
        <v>60</v>
      </c>
      <c r="M11" s="17"/>
    </row>
    <row r="12" spans="1:13" ht="51.75" customHeight="1">
      <c r="A12" s="57">
        <v>6</v>
      </c>
      <c r="B12" s="61" t="s">
        <v>49</v>
      </c>
      <c r="C12" s="98" t="s">
        <v>47</v>
      </c>
      <c r="D12" s="98"/>
      <c r="E12" s="58">
        <v>25000</v>
      </c>
      <c r="F12" s="58"/>
      <c r="G12" s="58"/>
      <c r="H12" s="58">
        <v>25000</v>
      </c>
      <c r="I12" s="76">
        <f t="shared" si="0"/>
        <v>108000</v>
      </c>
      <c r="J12" s="59"/>
      <c r="K12" s="91" t="s">
        <v>62</v>
      </c>
      <c r="L12" s="62" t="s">
        <v>66</v>
      </c>
      <c r="M12" s="17"/>
    </row>
    <row r="13" spans="1:13" ht="86.25" customHeight="1">
      <c r="A13" s="57">
        <v>7</v>
      </c>
      <c r="B13" s="61" t="s">
        <v>49</v>
      </c>
      <c r="C13" s="98" t="s">
        <v>48</v>
      </c>
      <c r="D13" s="98"/>
      <c r="E13" s="58">
        <v>66000</v>
      </c>
      <c r="F13" s="58"/>
      <c r="G13" s="58"/>
      <c r="H13" s="58">
        <v>66000</v>
      </c>
      <c r="I13" s="76">
        <f t="shared" si="0"/>
        <v>174000</v>
      </c>
      <c r="J13" s="59"/>
      <c r="K13" s="91" t="s">
        <v>45</v>
      </c>
      <c r="L13" s="62" t="s">
        <v>61</v>
      </c>
      <c r="M13" s="17"/>
    </row>
    <row r="14" spans="1:13" ht="31.5" customHeight="1">
      <c r="A14" s="57">
        <v>8</v>
      </c>
      <c r="B14" s="61" t="s">
        <v>49</v>
      </c>
      <c r="C14" s="98" t="s">
        <v>56</v>
      </c>
      <c r="D14" s="98"/>
      <c r="E14" s="58">
        <v>25000</v>
      </c>
      <c r="F14" s="58"/>
      <c r="G14" s="58"/>
      <c r="H14" s="58">
        <v>25000</v>
      </c>
      <c r="I14" s="76">
        <f t="shared" si="0"/>
        <v>199000</v>
      </c>
      <c r="J14" s="59"/>
      <c r="K14" s="91" t="s">
        <v>45</v>
      </c>
      <c r="L14" s="62" t="s">
        <v>60</v>
      </c>
      <c r="M14" s="17"/>
    </row>
    <row r="15" spans="1:13" ht="31.5" customHeight="1">
      <c r="A15" s="63">
        <v>9</v>
      </c>
      <c r="B15" s="61" t="s">
        <v>49</v>
      </c>
      <c r="C15" s="98" t="s">
        <v>57</v>
      </c>
      <c r="D15" s="98"/>
      <c r="E15" s="58">
        <v>15000</v>
      </c>
      <c r="F15" s="58"/>
      <c r="G15" s="58"/>
      <c r="H15" s="58">
        <v>15000</v>
      </c>
      <c r="I15" s="76">
        <f>H15+I14</f>
        <v>214000</v>
      </c>
      <c r="J15" s="59"/>
      <c r="K15" s="91" t="s">
        <v>45</v>
      </c>
      <c r="L15" s="62" t="s">
        <v>65</v>
      </c>
      <c r="M15" s="17"/>
    </row>
    <row r="16" spans="1:13" ht="16.5" customHeight="1">
      <c r="A16" s="63"/>
      <c r="B16" s="61"/>
      <c r="C16" s="99"/>
      <c r="D16" s="99"/>
      <c r="E16" s="58"/>
      <c r="F16" s="58"/>
      <c r="G16" s="58"/>
      <c r="H16" s="58"/>
      <c r="I16" s="59"/>
      <c r="J16" s="59"/>
      <c r="K16" s="91"/>
      <c r="L16" s="62"/>
      <c r="M16" s="17"/>
    </row>
    <row r="17" spans="1:261" s="21" customFormat="1" ht="15.75" thickBot="1">
      <c r="A17" s="28"/>
      <c r="B17" s="28"/>
      <c r="C17" s="29"/>
      <c r="D17" s="30"/>
      <c r="E17" s="30"/>
      <c r="F17" s="30"/>
      <c r="G17" s="31"/>
      <c r="H17" s="30"/>
      <c r="I17" s="32"/>
      <c r="J17" s="30"/>
      <c r="K17" s="33"/>
      <c r="L17" s="33"/>
      <c r="M17" s="25"/>
      <c r="N17" s="26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  <c r="IW17" s="27"/>
      <c r="IX17" s="27"/>
      <c r="IY17" s="27"/>
      <c r="IZ17" s="27"/>
      <c r="JA17" s="27"/>
    </row>
    <row r="18" spans="1:261" s="21" customFormat="1" ht="15.75" thickBot="1">
      <c r="A18" s="34"/>
      <c r="B18" s="34"/>
      <c r="C18" s="22" t="s">
        <v>11</v>
      </c>
      <c r="D18" s="23"/>
      <c r="E18" s="23"/>
      <c r="F18" s="23"/>
      <c r="G18" s="35"/>
      <c r="H18" s="23"/>
      <c r="I18" s="36"/>
      <c r="J18" s="23"/>
      <c r="K18" s="24"/>
      <c r="L18" s="24"/>
      <c r="M18" s="25"/>
      <c r="N18" s="3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  <c r="IV18" s="27"/>
      <c r="IW18" s="27"/>
      <c r="IX18" s="27"/>
      <c r="IY18" s="27"/>
      <c r="IZ18" s="27"/>
      <c r="JA18" s="27"/>
    </row>
    <row r="19" spans="1:261" s="72" customFormat="1" ht="30.75" customHeight="1">
      <c r="A19" s="64" t="s">
        <v>3</v>
      </c>
      <c r="B19" s="64" t="s">
        <v>4</v>
      </c>
      <c r="C19" s="65" t="s">
        <v>8</v>
      </c>
      <c r="E19" s="66" t="s">
        <v>6</v>
      </c>
      <c r="F19" s="67" t="s">
        <v>5</v>
      </c>
      <c r="G19" s="67" t="s">
        <v>7</v>
      </c>
      <c r="H19" s="68" t="s">
        <v>0</v>
      </c>
      <c r="I19" s="68" t="s">
        <v>19</v>
      </c>
      <c r="J19" s="69" t="s">
        <v>1</v>
      </c>
      <c r="K19" s="70" t="s">
        <v>18</v>
      </c>
      <c r="L19" s="65" t="s">
        <v>2</v>
      </c>
      <c r="M19" s="71"/>
    </row>
    <row r="20" spans="1:261">
      <c r="A20" s="16"/>
      <c r="B20" s="16"/>
      <c r="C20" s="26"/>
      <c r="E20" s="37"/>
      <c r="F20" s="38"/>
      <c r="G20" s="39"/>
      <c r="H20" s="14"/>
      <c r="I20" s="14"/>
      <c r="J20" s="15"/>
      <c r="K20" s="94"/>
      <c r="L20" s="26"/>
    </row>
    <row r="21" spans="1:261" s="18" customFormat="1">
      <c r="A21" s="40"/>
      <c r="B21" s="1" t="s">
        <v>20</v>
      </c>
      <c r="C21" s="2" t="s">
        <v>25</v>
      </c>
      <c r="D21" s="41"/>
      <c r="E21" s="41"/>
      <c r="F21" s="41"/>
      <c r="G21" s="42"/>
      <c r="H21" s="41"/>
      <c r="I21" s="41"/>
      <c r="J21" s="43"/>
      <c r="K21" s="95"/>
      <c r="L21" s="44"/>
    </row>
    <row r="22" spans="1:261" ht="31.5" customHeight="1">
      <c r="A22" s="16"/>
      <c r="B22" s="16"/>
      <c r="C22" s="26"/>
      <c r="E22" s="37"/>
      <c r="F22" s="38"/>
      <c r="G22" s="39"/>
      <c r="H22" s="14"/>
      <c r="I22" s="14"/>
      <c r="J22" s="15"/>
      <c r="K22" s="94"/>
      <c r="L22" s="26"/>
    </row>
    <row r="23" spans="1:261" ht="31.5" customHeight="1">
      <c r="A23" s="45" t="s">
        <v>26</v>
      </c>
      <c r="B23" s="46" t="s">
        <v>27</v>
      </c>
      <c r="C23" s="47" t="s">
        <v>28</v>
      </c>
      <c r="E23" s="48">
        <v>6817</v>
      </c>
      <c r="F23" s="49">
        <f>0.3*(E23)</f>
        <v>2045.1</v>
      </c>
      <c r="G23" s="48">
        <v>0</v>
      </c>
      <c r="H23" s="48">
        <f t="shared" ref="H23:H35" si="1">SUM(E23:G23)</f>
        <v>8862.1</v>
      </c>
      <c r="I23" s="50">
        <f>H23</f>
        <v>8862.1</v>
      </c>
      <c r="J23" s="51">
        <v>-1</v>
      </c>
      <c r="K23" s="96"/>
      <c r="L23" s="52"/>
      <c r="M23" s="18"/>
    </row>
    <row r="24" spans="1:261" ht="31.5" customHeight="1">
      <c r="A24" s="45" t="s">
        <v>29</v>
      </c>
      <c r="B24" s="46" t="s">
        <v>30</v>
      </c>
      <c r="C24" s="47" t="s">
        <v>31</v>
      </c>
      <c r="E24" s="48">
        <v>6218</v>
      </c>
      <c r="F24" s="49">
        <f>0.3*(E24)</f>
        <v>1865.3999999999999</v>
      </c>
      <c r="G24" s="48">
        <v>0</v>
      </c>
      <c r="H24" s="48">
        <f t="shared" si="1"/>
        <v>8083.4</v>
      </c>
      <c r="I24" s="50">
        <f>I23+H24</f>
        <v>16945.5</v>
      </c>
      <c r="J24" s="51">
        <v>-2</v>
      </c>
      <c r="K24" s="96"/>
      <c r="L24" s="52"/>
      <c r="M24" s="18"/>
    </row>
    <row r="25" spans="1:261" ht="31.5" customHeight="1">
      <c r="A25" s="45">
        <v>52169</v>
      </c>
      <c r="B25" s="46" t="s">
        <v>32</v>
      </c>
      <c r="C25" s="47" t="s">
        <v>33</v>
      </c>
      <c r="E25" s="48">
        <v>7663</v>
      </c>
      <c r="F25" s="49">
        <f t="shared" ref="F25:F30" si="2">0.3*(E25)</f>
        <v>2298.9</v>
      </c>
      <c r="G25" s="48">
        <v>0</v>
      </c>
      <c r="H25" s="48">
        <f t="shared" si="1"/>
        <v>9961.9</v>
      </c>
      <c r="I25" s="50">
        <f>I24+H25</f>
        <v>26907.4</v>
      </c>
      <c r="J25" s="51">
        <v>-3</v>
      </c>
      <c r="L25" s="53"/>
    </row>
    <row r="26" spans="1:261" ht="31.5" customHeight="1">
      <c r="A26" s="45">
        <v>52231</v>
      </c>
      <c r="B26" s="46" t="s">
        <v>32</v>
      </c>
      <c r="C26" s="47" t="s">
        <v>33</v>
      </c>
      <c r="E26" s="48">
        <v>5612</v>
      </c>
      <c r="F26" s="49">
        <f t="shared" si="2"/>
        <v>1683.6</v>
      </c>
      <c r="G26" s="48">
        <v>0</v>
      </c>
      <c r="H26" s="48">
        <f t="shared" si="1"/>
        <v>7295.6</v>
      </c>
      <c r="I26" s="50">
        <f>I25+H26</f>
        <v>34203</v>
      </c>
      <c r="J26" s="51">
        <v>-4</v>
      </c>
      <c r="L26" s="53"/>
    </row>
    <row r="27" spans="1:261" ht="31.5" customHeight="1">
      <c r="A27" s="45">
        <v>52236</v>
      </c>
      <c r="B27" s="46" t="s">
        <v>32</v>
      </c>
      <c r="C27" s="47" t="s">
        <v>33</v>
      </c>
      <c r="E27" s="48">
        <v>984</v>
      </c>
      <c r="F27" s="49">
        <f t="shared" si="2"/>
        <v>295.2</v>
      </c>
      <c r="G27" s="48">
        <v>0</v>
      </c>
      <c r="H27" s="48">
        <f t="shared" si="1"/>
        <v>1279.2</v>
      </c>
      <c r="I27" s="50">
        <f>I26+H27</f>
        <v>35482.199999999997</v>
      </c>
      <c r="J27" s="51">
        <v>-5</v>
      </c>
      <c r="L27" s="53"/>
    </row>
    <row r="28" spans="1:261" ht="31.5" customHeight="1">
      <c r="A28" s="45">
        <v>52227</v>
      </c>
      <c r="B28" s="46" t="s">
        <v>34</v>
      </c>
      <c r="C28" s="47" t="s">
        <v>35</v>
      </c>
      <c r="E28" s="48">
        <v>16071</v>
      </c>
      <c r="F28" s="49">
        <f t="shared" si="2"/>
        <v>4821.3</v>
      </c>
      <c r="G28" s="48">
        <v>0</v>
      </c>
      <c r="H28" s="48">
        <f t="shared" si="1"/>
        <v>20892.3</v>
      </c>
      <c r="I28" s="50">
        <f t="shared" ref="I28:I35" si="3">I27+H28</f>
        <v>56374.5</v>
      </c>
      <c r="J28" s="51">
        <v>-6</v>
      </c>
      <c r="L28" s="53"/>
    </row>
    <row r="29" spans="1:261" ht="31.5" customHeight="1">
      <c r="A29" s="45">
        <v>52153</v>
      </c>
      <c r="B29" s="46" t="s">
        <v>34</v>
      </c>
      <c r="C29" s="47" t="s">
        <v>35</v>
      </c>
      <c r="E29" s="48">
        <v>9434</v>
      </c>
      <c r="F29" s="49">
        <f t="shared" si="2"/>
        <v>2830.2</v>
      </c>
      <c r="G29" s="48">
        <v>0</v>
      </c>
      <c r="H29" s="48">
        <f t="shared" si="1"/>
        <v>12264.2</v>
      </c>
      <c r="I29" s="50">
        <f t="shared" si="3"/>
        <v>68638.7</v>
      </c>
      <c r="J29" s="51">
        <v>-7</v>
      </c>
      <c r="L29" s="53"/>
    </row>
    <row r="30" spans="1:261" ht="31.5" customHeight="1">
      <c r="A30" s="45">
        <v>52701</v>
      </c>
      <c r="B30" s="46" t="s">
        <v>34</v>
      </c>
      <c r="C30" s="47" t="s">
        <v>35</v>
      </c>
      <c r="E30" s="48">
        <v>10948</v>
      </c>
      <c r="F30" s="49">
        <f t="shared" si="2"/>
        <v>3284.4</v>
      </c>
      <c r="G30" s="48">
        <v>0</v>
      </c>
      <c r="H30" s="48">
        <f t="shared" si="1"/>
        <v>14232.4</v>
      </c>
      <c r="I30" s="50">
        <f t="shared" si="3"/>
        <v>82871.099999999991</v>
      </c>
      <c r="J30" s="51">
        <v>-8</v>
      </c>
      <c r="L30" s="53"/>
    </row>
    <row r="31" spans="1:261" ht="31.5" customHeight="1">
      <c r="A31" s="45">
        <v>52696</v>
      </c>
      <c r="B31" s="46" t="s">
        <v>36</v>
      </c>
      <c r="C31" s="47" t="s">
        <v>53</v>
      </c>
      <c r="E31" s="48">
        <v>56252</v>
      </c>
      <c r="F31" s="49">
        <f>0.45*(E31)</f>
        <v>25313.4</v>
      </c>
      <c r="G31" s="48">
        <v>0</v>
      </c>
      <c r="H31" s="48">
        <f t="shared" si="1"/>
        <v>81565.399999999994</v>
      </c>
      <c r="I31" s="50">
        <f>I30+H31</f>
        <v>164436.5</v>
      </c>
      <c r="J31" s="51">
        <v>-9</v>
      </c>
      <c r="L31" s="53"/>
    </row>
    <row r="32" spans="1:261">
      <c r="B32" s="3" t="s">
        <v>37</v>
      </c>
      <c r="C32" s="3" t="s">
        <v>38</v>
      </c>
      <c r="G32" s="84">
        <v>100000</v>
      </c>
      <c r="H32" s="48">
        <f t="shared" si="1"/>
        <v>100000</v>
      </c>
      <c r="I32" s="50">
        <f t="shared" si="3"/>
        <v>264436.5</v>
      </c>
      <c r="J32" s="51">
        <v>-10</v>
      </c>
    </row>
    <row r="33" spans="1:12">
      <c r="B33" s="3" t="s">
        <v>39</v>
      </c>
      <c r="C33" s="3" t="s">
        <v>40</v>
      </c>
      <c r="G33" s="84">
        <v>35000</v>
      </c>
      <c r="H33" s="6">
        <f t="shared" si="1"/>
        <v>35000</v>
      </c>
      <c r="I33" s="50">
        <f t="shared" si="3"/>
        <v>299436.5</v>
      </c>
      <c r="J33" s="51">
        <v>-11</v>
      </c>
    </row>
    <row r="34" spans="1:12">
      <c r="A34" s="54"/>
      <c r="B34" s="55" t="s">
        <v>41</v>
      </c>
      <c r="C34" s="3" t="s">
        <v>42</v>
      </c>
      <c r="D34" s="3"/>
      <c r="E34" s="3"/>
      <c r="F34" s="3"/>
      <c r="G34" s="50">
        <v>50000</v>
      </c>
      <c r="H34" s="6">
        <f t="shared" si="1"/>
        <v>50000</v>
      </c>
      <c r="I34" s="50">
        <f t="shared" si="3"/>
        <v>349436.5</v>
      </c>
      <c r="J34" s="51">
        <v>-12</v>
      </c>
      <c r="K34" s="89"/>
      <c r="L34" s="3"/>
    </row>
    <row r="35" spans="1:12">
      <c r="B35" s="3" t="s">
        <v>43</v>
      </c>
      <c r="C35" s="3" t="s">
        <v>44</v>
      </c>
      <c r="G35" s="50">
        <v>104389</v>
      </c>
      <c r="H35" s="6">
        <f t="shared" si="1"/>
        <v>104389</v>
      </c>
      <c r="I35" s="50">
        <f t="shared" si="3"/>
        <v>453825.5</v>
      </c>
      <c r="J35" s="19">
        <v>-13</v>
      </c>
    </row>
  </sheetData>
  <mergeCells count="12">
    <mergeCell ref="A2:L2"/>
    <mergeCell ref="A3:L3"/>
    <mergeCell ref="C6:D6"/>
    <mergeCell ref="C7:D7"/>
    <mergeCell ref="C15:D15"/>
    <mergeCell ref="C16:D16"/>
    <mergeCell ref="C8:D8"/>
    <mergeCell ref="C9:D9"/>
    <mergeCell ref="C10:D10"/>
    <mergeCell ref="C12:D12"/>
    <mergeCell ref="C13:D13"/>
    <mergeCell ref="C14:D14"/>
  </mergeCells>
  <printOptions horizontalCentered="1"/>
  <pageMargins left="0" right="0" top="0.5" bottom="0.5" header="0.3" footer="0.3"/>
  <pageSetup paperSize="17" scale="88" fitToHeight="2" orientation="landscape" r:id="rId1"/>
  <headerFooter>
    <oddFooter>&amp;L&amp;Z&amp;F&amp;C&amp;P of &amp;N&amp;Rprinted &amp;D&amp;T</oddFooter>
  </headerFooter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FY20 (2-8-19)</vt:lpstr>
    </vt:vector>
  </TitlesOfParts>
  <Company>CCSU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ChagnonK</dc:creator>
  <cp:lastModifiedBy>Karas, Rene (FacMgt)</cp:lastModifiedBy>
  <cp:lastPrinted>2019-02-08T17:18:29Z</cp:lastPrinted>
  <dcterms:created xsi:type="dcterms:W3CDTF">2002-01-11T18:30:13Z</dcterms:created>
  <dcterms:modified xsi:type="dcterms:W3CDTF">2019-02-08T17:31:19Z</dcterms:modified>
</cp:coreProperties>
</file>