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/>
  <mc:AlternateContent xmlns:mc="http://schemas.openxmlformats.org/markup-compatibility/2006">
    <mc:Choice Requires="x15">
      <x15ac:absPath xmlns:x15ac="http://schemas.microsoft.com/office/spreadsheetml/2010/11/ac" url="https://myccsu.sharepoint.com/sites/BSO-BudgetOffice/Shared Documents/General/Web Site Page/FY22 Working Data/IA/"/>
    </mc:Choice>
  </mc:AlternateContent>
  <xr:revisionPtr revIDLastSave="0" documentId="13_ncr:1_{D6142D92-DE53-4A61-880C-CD36045ED404}" xr6:coauthVersionLast="47" xr6:coauthVersionMax="47" xr10:uidLastSave="{00000000-0000-0000-0000-000000000000}"/>
  <bookViews>
    <workbookView xWindow="28680" yWindow="-120" windowWidth="29040" windowHeight="15840" tabRatio="932" xr2:uid="{00000000-000D-0000-FFFF-FFFF00000000}"/>
  </bookViews>
  <sheets>
    <sheet name="#1-FY10-FY22 All Expenditures" sheetId="8" r:id="rId1"/>
    <sheet name="#2-FY10-FY22 Expenditures" sheetId="3" r:id="rId2"/>
    <sheet name="#3-FY22 Detail By Index-Inst Ad" sheetId="9" r:id="rId3"/>
    <sheet name="#4-Personal Services Analysis" sheetId="6" r:id="rId4"/>
  </sheets>
  <definedNames>
    <definedName name="_xlnm.Print_Titles" localSheetId="0">'#1-FY10-FY22 All Expenditures'!$1:$6</definedName>
    <definedName name="_xlnm.Print_Titles" localSheetId="2">'#3-FY22 Detail By Index-Inst Ad'!$1:$6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3" i="9" l="1"/>
  <c r="E8" i="9"/>
  <c r="D8" i="9"/>
  <c r="C8" i="9"/>
  <c r="X21" i="3"/>
  <c r="U61" i="3"/>
  <c r="T61" i="3"/>
  <c r="S61" i="3"/>
  <c r="R61" i="3"/>
  <c r="Q61" i="3"/>
  <c r="U21" i="3"/>
  <c r="T21" i="3"/>
  <c r="U10" i="3"/>
  <c r="T10" i="3"/>
  <c r="S11" i="3"/>
  <c r="T11" i="3" s="1"/>
  <c r="S12" i="3"/>
  <c r="U12" i="3" s="1"/>
  <c r="S13" i="3"/>
  <c r="U13" i="3" s="1"/>
  <c r="S14" i="3"/>
  <c r="T14" i="3" s="1"/>
  <c r="S15" i="3"/>
  <c r="T15" i="3" s="1"/>
  <c r="S16" i="3"/>
  <c r="T16" i="3" s="1"/>
  <c r="S17" i="3"/>
  <c r="T17" i="3" s="1"/>
  <c r="S18" i="3"/>
  <c r="T18" i="3" s="1"/>
  <c r="S19" i="3"/>
  <c r="T19" i="3" s="1"/>
  <c r="S20" i="3"/>
  <c r="U20" i="3" s="1"/>
  <c r="S10" i="3"/>
  <c r="U56" i="3"/>
  <c r="T56" i="3"/>
  <c r="T28" i="3"/>
  <c r="U28" i="3"/>
  <c r="T29" i="3"/>
  <c r="U29" i="3"/>
  <c r="T30" i="3"/>
  <c r="U30" i="3"/>
  <c r="T31" i="3"/>
  <c r="U31" i="3"/>
  <c r="T32" i="3"/>
  <c r="U32" i="3"/>
  <c r="T33" i="3"/>
  <c r="U33" i="3"/>
  <c r="T34" i="3"/>
  <c r="U34" i="3"/>
  <c r="T35" i="3"/>
  <c r="U35" i="3"/>
  <c r="T36" i="3"/>
  <c r="U36" i="3"/>
  <c r="T37" i="3"/>
  <c r="U37" i="3"/>
  <c r="T38" i="3"/>
  <c r="U38" i="3"/>
  <c r="T39" i="3"/>
  <c r="U39" i="3"/>
  <c r="T40" i="3"/>
  <c r="U40" i="3"/>
  <c r="T41" i="3"/>
  <c r="U41" i="3"/>
  <c r="T42" i="3"/>
  <c r="U42" i="3"/>
  <c r="T43" i="3"/>
  <c r="U43" i="3"/>
  <c r="T44" i="3"/>
  <c r="U44" i="3"/>
  <c r="T45" i="3"/>
  <c r="U45" i="3"/>
  <c r="T46" i="3"/>
  <c r="U46" i="3"/>
  <c r="T47" i="3"/>
  <c r="U47" i="3"/>
  <c r="T48" i="3"/>
  <c r="U48" i="3"/>
  <c r="T49" i="3"/>
  <c r="U49" i="3"/>
  <c r="T50" i="3"/>
  <c r="U50" i="3"/>
  <c r="T51" i="3"/>
  <c r="U51" i="3"/>
  <c r="T52" i="3"/>
  <c r="U52" i="3"/>
  <c r="T53" i="3"/>
  <c r="U53" i="3"/>
  <c r="T54" i="3"/>
  <c r="U54" i="3"/>
  <c r="T55" i="3"/>
  <c r="U55" i="3"/>
  <c r="U27" i="3"/>
  <c r="T27" i="3"/>
  <c r="U14" i="3"/>
  <c r="U19" i="3"/>
  <c r="T20" i="3"/>
  <c r="O56" i="3"/>
  <c r="O57" i="3" s="1"/>
  <c r="O58" i="3" s="1"/>
  <c r="O21" i="3"/>
  <c r="O22" i="3" s="1"/>
  <c r="O23" i="3" s="1"/>
  <c r="O17" i="8"/>
  <c r="O18" i="8" s="1"/>
  <c r="O19" i="8" s="1"/>
  <c r="O47" i="8"/>
  <c r="O48" i="8" s="1"/>
  <c r="O49" i="8" s="1"/>
  <c r="O66" i="8"/>
  <c r="O67" i="8" s="1"/>
  <c r="O68" i="8" s="1"/>
  <c r="O100" i="8"/>
  <c r="O101" i="8" s="1"/>
  <c r="O102" i="8" s="1"/>
  <c r="W21" i="3"/>
  <c r="R21" i="3"/>
  <c r="Q21" i="3"/>
  <c r="N56" i="3"/>
  <c r="N21" i="3"/>
  <c r="N100" i="8"/>
  <c r="N66" i="8"/>
  <c r="N47" i="8"/>
  <c r="N17" i="8"/>
  <c r="I12" i="6"/>
  <c r="H12" i="6"/>
  <c r="E12" i="6"/>
  <c r="D12" i="6"/>
  <c r="C12" i="6"/>
  <c r="U15" i="3" l="1"/>
  <c r="T13" i="3"/>
  <c r="T12" i="3"/>
  <c r="U11" i="3"/>
  <c r="U18" i="3"/>
  <c r="U17" i="3"/>
  <c r="U16" i="3"/>
  <c r="O61" i="3"/>
  <c r="O62" i="3" s="1"/>
  <c r="O63" i="3" s="1"/>
  <c r="O51" i="8"/>
  <c r="O104" i="8"/>
  <c r="N61" i="3"/>
  <c r="N104" i="8"/>
  <c r="N51" i="8"/>
  <c r="E41" i="9"/>
  <c r="X27" i="3"/>
  <c r="O107" i="8" l="1"/>
  <c r="N107" i="8"/>
  <c r="M17" i="8"/>
  <c r="N18" i="8" s="1"/>
  <c r="N19" i="8" s="1"/>
  <c r="M47" i="8"/>
  <c r="N48" i="8" s="1"/>
  <c r="N49" i="8" s="1"/>
  <c r="M66" i="8"/>
  <c r="N67" i="8" s="1"/>
  <c r="N68" i="8" s="1"/>
  <c r="M100" i="8"/>
  <c r="M56" i="3"/>
  <c r="N57" i="3" s="1"/>
  <c r="N58" i="3" s="1"/>
  <c r="M21" i="3"/>
  <c r="N22" i="3" s="1"/>
  <c r="N23" i="3" s="1"/>
  <c r="X10" i="3"/>
  <c r="N101" i="8" l="1"/>
  <c r="N102" i="8" s="1"/>
  <c r="M61" i="3"/>
  <c r="N62" i="3" s="1"/>
  <c r="N63" i="3" s="1"/>
  <c r="M104" i="8"/>
  <c r="M51" i="8"/>
  <c r="R56" i="3"/>
  <c r="Q56" i="3"/>
  <c r="M107" i="8" l="1"/>
  <c r="W56" i="3"/>
  <c r="L73" i="8"/>
  <c r="S27" i="3" l="1"/>
  <c r="C56" i="3"/>
  <c r="D56" i="3"/>
  <c r="E56" i="3"/>
  <c r="F56" i="3"/>
  <c r="G56" i="3"/>
  <c r="H56" i="3"/>
  <c r="I56" i="3"/>
  <c r="J56" i="3"/>
  <c r="K56" i="3"/>
  <c r="L100" i="8"/>
  <c r="C100" i="8"/>
  <c r="D100" i="8"/>
  <c r="E100" i="8"/>
  <c r="F100" i="8"/>
  <c r="G100" i="8"/>
  <c r="H100" i="8"/>
  <c r="I100" i="8"/>
  <c r="J100" i="8"/>
  <c r="K100" i="8"/>
  <c r="M101" i="8" l="1"/>
  <c r="M102" i="8" s="1"/>
  <c r="L28" i="3"/>
  <c r="L56" i="3" l="1"/>
  <c r="M57" i="3" s="1"/>
  <c r="M58" i="3" s="1"/>
  <c r="F8" i="9"/>
  <c r="F10" i="9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W61" i="3"/>
  <c r="L21" i="3"/>
  <c r="M22" i="3" s="1"/>
  <c r="M23" i="3" s="1"/>
  <c r="X28" i="3"/>
  <c r="L66" i="8" l="1"/>
  <c r="L57" i="3"/>
  <c r="L58" i="3" s="1"/>
  <c r="D21" i="3"/>
  <c r="E21" i="3"/>
  <c r="F21" i="3"/>
  <c r="G21" i="3"/>
  <c r="H21" i="3"/>
  <c r="I21" i="3"/>
  <c r="J21" i="3"/>
  <c r="K21" i="3"/>
  <c r="L22" i="3" s="1"/>
  <c r="L23" i="3" s="1"/>
  <c r="C21" i="3"/>
  <c r="L47" i="8"/>
  <c r="M48" i="8" s="1"/>
  <c r="M49" i="8" s="1"/>
  <c r="L104" i="8" l="1"/>
  <c r="M67" i="8"/>
  <c r="M68" i="8" s="1"/>
  <c r="K22" i="3"/>
  <c r="K23" i="3" s="1"/>
  <c r="K61" i="3"/>
  <c r="L61" i="3"/>
  <c r="K17" i="8"/>
  <c r="L17" i="8"/>
  <c r="M62" i="3" l="1"/>
  <c r="M63" i="3" s="1"/>
  <c r="L51" i="8"/>
  <c r="L107" i="8" s="1"/>
  <c r="M18" i="8"/>
  <c r="M19" i="8" s="1"/>
  <c r="L62" i="3"/>
  <c r="L63" i="3" s="1"/>
  <c r="L18" i="8"/>
  <c r="L19" i="8" s="1"/>
  <c r="L101" i="8"/>
  <c r="L102" i="8" s="1"/>
  <c r="X29" i="3" l="1"/>
  <c r="X30" i="3"/>
  <c r="X31" i="3"/>
  <c r="X32" i="3"/>
  <c r="X33" i="3"/>
  <c r="X34" i="3"/>
  <c r="X35" i="3"/>
  <c r="X36" i="3"/>
  <c r="X37" i="3"/>
  <c r="X38" i="3"/>
  <c r="X39" i="3"/>
  <c r="X40" i="3"/>
  <c r="X41" i="3"/>
  <c r="X42" i="3"/>
  <c r="X43" i="3"/>
  <c r="X44" i="3"/>
  <c r="X45" i="3"/>
  <c r="X46" i="3"/>
  <c r="X47" i="3"/>
  <c r="X48" i="3"/>
  <c r="X49" i="3"/>
  <c r="X50" i="3"/>
  <c r="X51" i="3"/>
  <c r="X52" i="3"/>
  <c r="X53" i="3"/>
  <c r="X54" i="3"/>
  <c r="X55" i="3"/>
  <c r="S29" i="3"/>
  <c r="S39" i="3"/>
  <c r="P56" i="3"/>
  <c r="P61" i="3" s="1"/>
  <c r="V61" i="3"/>
  <c r="X19" i="3"/>
  <c r="X18" i="3"/>
  <c r="J61" i="3"/>
  <c r="E57" i="3"/>
  <c r="G57" i="3"/>
  <c r="I61" i="3"/>
  <c r="C61" i="3"/>
  <c r="H57" i="3"/>
  <c r="K57" i="3"/>
  <c r="K58" i="3" s="1"/>
  <c r="F41" i="9"/>
  <c r="F45" i="9" s="1"/>
  <c r="F47" i="9" s="1"/>
  <c r="C41" i="9"/>
  <c r="C45" i="9" s="1"/>
  <c r="C47" i="9" s="1"/>
  <c r="D101" i="8"/>
  <c r="E101" i="8"/>
  <c r="F101" i="8"/>
  <c r="G101" i="8"/>
  <c r="J101" i="8"/>
  <c r="K101" i="8"/>
  <c r="K102" i="8" s="1"/>
  <c r="I101" i="8"/>
  <c r="H101" i="8"/>
  <c r="D47" i="8"/>
  <c r="E47" i="8"/>
  <c r="F47" i="8"/>
  <c r="G47" i="8"/>
  <c r="H47" i="8"/>
  <c r="I47" i="8"/>
  <c r="J47" i="8"/>
  <c r="K47" i="8"/>
  <c r="C47" i="8"/>
  <c r="D48" i="8"/>
  <c r="J17" i="8"/>
  <c r="I17" i="8"/>
  <c r="H17" i="8"/>
  <c r="G17" i="8"/>
  <c r="F17" i="8"/>
  <c r="E17" i="8"/>
  <c r="D17" i="8"/>
  <c r="C17" i="8"/>
  <c r="J66" i="8"/>
  <c r="E45" i="9"/>
  <c r="E47" i="9" s="1"/>
  <c r="D41" i="9"/>
  <c r="D45" i="9" s="1"/>
  <c r="D47" i="9" s="1"/>
  <c r="K66" i="8"/>
  <c r="I66" i="8"/>
  <c r="H66" i="8"/>
  <c r="H104" i="8" s="1"/>
  <c r="G66" i="8"/>
  <c r="F66" i="8"/>
  <c r="E66" i="8"/>
  <c r="D66" i="8"/>
  <c r="D104" i="8" s="1"/>
  <c r="C66" i="8"/>
  <c r="J11" i="6"/>
  <c r="F11" i="6"/>
  <c r="J10" i="6"/>
  <c r="F10" i="6"/>
  <c r="J9" i="6"/>
  <c r="F9" i="6"/>
  <c r="X20" i="3"/>
  <c r="X17" i="3"/>
  <c r="X16" i="3"/>
  <c r="X15" i="3"/>
  <c r="X14" i="3"/>
  <c r="X13" i="3"/>
  <c r="X12" i="3"/>
  <c r="X11" i="3"/>
  <c r="D61" i="3"/>
  <c r="E61" i="3"/>
  <c r="G22" i="3"/>
  <c r="G23" i="3" s="1"/>
  <c r="G61" i="3"/>
  <c r="H22" i="3"/>
  <c r="H23" i="3" s="1"/>
  <c r="H61" i="3"/>
  <c r="F51" i="8" l="1"/>
  <c r="F12" i="6"/>
  <c r="J12" i="6"/>
  <c r="G51" i="8"/>
  <c r="F67" i="8"/>
  <c r="F68" i="8" s="1"/>
  <c r="F104" i="8"/>
  <c r="I67" i="8"/>
  <c r="I68" i="8" s="1"/>
  <c r="I104" i="8"/>
  <c r="D18" i="8"/>
  <c r="D19" i="8" s="1"/>
  <c r="C51" i="8"/>
  <c r="D51" i="8"/>
  <c r="D107" i="8" s="1"/>
  <c r="K67" i="8"/>
  <c r="K68" i="8" s="1"/>
  <c r="K104" i="8"/>
  <c r="L67" i="8"/>
  <c r="L68" i="8" s="1"/>
  <c r="K51" i="8"/>
  <c r="L48" i="8"/>
  <c r="L49" i="8" s="1"/>
  <c r="D67" i="8"/>
  <c r="D68" i="8" s="1"/>
  <c r="C104" i="8"/>
  <c r="J51" i="8"/>
  <c r="J67" i="8"/>
  <c r="J68" i="8" s="1"/>
  <c r="J104" i="8"/>
  <c r="E48" i="8"/>
  <c r="E51" i="8"/>
  <c r="G67" i="8"/>
  <c r="G68" i="8" s="1"/>
  <c r="G104" i="8"/>
  <c r="G107" i="8" s="1"/>
  <c r="I48" i="8"/>
  <c r="I51" i="8"/>
  <c r="E67" i="8"/>
  <c r="E68" i="8" s="1"/>
  <c r="E104" i="8"/>
  <c r="H48" i="8"/>
  <c r="H51" i="8"/>
  <c r="H107" i="8" s="1"/>
  <c r="D62" i="3"/>
  <c r="D63" i="3" s="1"/>
  <c r="X56" i="3"/>
  <c r="I62" i="3"/>
  <c r="I63" i="3" s="1"/>
  <c r="F22" i="3"/>
  <c r="F23" i="3" s="1"/>
  <c r="D22" i="3"/>
  <c r="D23" i="3" s="1"/>
  <c r="D57" i="3"/>
  <c r="I57" i="3"/>
  <c r="J57" i="3"/>
  <c r="G48" i="8"/>
  <c r="K48" i="8"/>
  <c r="K49" i="8" s="1"/>
  <c r="J48" i="8"/>
  <c r="I18" i="8"/>
  <c r="I19" i="8" s="1"/>
  <c r="J18" i="8"/>
  <c r="J19" i="8" s="1"/>
  <c r="K18" i="8"/>
  <c r="K19" i="8" s="1"/>
  <c r="E18" i="8"/>
  <c r="E19" i="8" s="1"/>
  <c r="F18" i="8"/>
  <c r="F19" i="8" s="1"/>
  <c r="P22" i="3"/>
  <c r="P23" i="3" s="1"/>
  <c r="G18" i="8"/>
  <c r="G19" i="8" s="1"/>
  <c r="J22" i="3"/>
  <c r="J23" i="3" s="1"/>
  <c r="F61" i="3"/>
  <c r="F62" i="3" s="1"/>
  <c r="F63" i="3" s="1"/>
  <c r="H67" i="8"/>
  <c r="H68" i="8" s="1"/>
  <c r="I22" i="3"/>
  <c r="I23" i="3" s="1"/>
  <c r="H18" i="8"/>
  <c r="H19" i="8" s="1"/>
  <c r="F48" i="8"/>
  <c r="J62" i="3"/>
  <c r="J63" i="3" s="1"/>
  <c r="F57" i="3"/>
  <c r="K62" i="3"/>
  <c r="K63" i="3" s="1"/>
  <c r="E62" i="3"/>
  <c r="E63" i="3" s="1"/>
  <c r="E22" i="3"/>
  <c r="E23" i="3" s="1"/>
  <c r="H62" i="3"/>
  <c r="H63" i="3" s="1"/>
  <c r="J107" i="8" l="1"/>
  <c r="F107" i="8"/>
  <c r="I107" i="8"/>
  <c r="E107" i="8"/>
  <c r="K107" i="8"/>
  <c r="C107" i="8"/>
  <c r="X61" i="3"/>
  <c r="G62" i="3"/>
  <c r="G63" i="3" s="1"/>
  <c r="S53" i="3"/>
  <c r="S51" i="3"/>
  <c r="S40" i="3"/>
  <c r="S41" i="3"/>
  <c r="S34" i="3"/>
  <c r="S35" i="3"/>
  <c r="S55" i="3"/>
  <c r="S54" i="3"/>
  <c r="S38" i="3"/>
  <c r="S45" i="3"/>
  <c r="S52" i="3"/>
  <c r="S31" i="3"/>
  <c r="S50" i="3"/>
  <c r="S43" i="3"/>
  <c r="S48" i="3"/>
  <c r="S49" i="3"/>
  <c r="S42" i="3"/>
  <c r="S36" i="3"/>
  <c r="S30" i="3"/>
  <c r="S33" i="3"/>
  <c r="S32" i="3"/>
  <c r="S44" i="3"/>
  <c r="S47" i="3"/>
  <c r="S46" i="3"/>
  <c r="S37" i="3"/>
  <c r="S28" i="3"/>
  <c r="S21" i="3" l="1"/>
  <c r="S56" i="3"/>
</calcChain>
</file>

<file path=xl/sharedStrings.xml><?xml version="1.0" encoding="utf-8"?>
<sst xmlns="http://schemas.openxmlformats.org/spreadsheetml/2006/main" count="457" uniqueCount="227">
  <si>
    <t>Vice President For Institutional Advancement</t>
  </si>
  <si>
    <t>Personal Services, Over-Time, DPS &amp; OE</t>
  </si>
  <si>
    <t>FY2010</t>
  </si>
  <si>
    <t>FY2011</t>
  </si>
  <si>
    <t>FY2012</t>
  </si>
  <si>
    <t>FY2013</t>
  </si>
  <si>
    <t>FY2014</t>
  </si>
  <si>
    <t>FY2015</t>
  </si>
  <si>
    <t>FY2016</t>
  </si>
  <si>
    <t>FY2017</t>
  </si>
  <si>
    <t>FY2018</t>
  </si>
  <si>
    <t>FY2019</t>
  </si>
  <si>
    <t>FY2020</t>
  </si>
  <si>
    <t>Actuals</t>
  </si>
  <si>
    <t>Full-Time</t>
  </si>
  <si>
    <t>ALDV01</t>
  </si>
  <si>
    <t>Alumni Affairs &amp; Development Office</t>
  </si>
  <si>
    <t>ASRV01</t>
  </si>
  <si>
    <t>Advancement Services</t>
  </si>
  <si>
    <t>CONT01</t>
  </si>
  <si>
    <t>Continuing Education Office</t>
  </si>
  <si>
    <t>IADV01</t>
  </si>
  <si>
    <t>Office VP for Institutional Advance</t>
  </si>
  <si>
    <t>MCOM01</t>
  </si>
  <si>
    <t>Marketing and Communications Office</t>
  </si>
  <si>
    <t>MEDI01</t>
  </si>
  <si>
    <t>Academic Technology</t>
  </si>
  <si>
    <t>MEDI03</t>
  </si>
  <si>
    <t>Media Technology</t>
  </si>
  <si>
    <t>Total Full-Time PS</t>
  </si>
  <si>
    <t>Change increase (decrease)</t>
  </si>
  <si>
    <t xml:space="preserve">Percentage change </t>
  </si>
  <si>
    <t>Athletics</t>
  </si>
  <si>
    <t>ATHL40</t>
  </si>
  <si>
    <t>Athletics Administration Office</t>
  </si>
  <si>
    <t>ATHL42</t>
  </si>
  <si>
    <t>Athletic Facilities</t>
  </si>
  <si>
    <t>ATHL43</t>
  </si>
  <si>
    <t>Athletic Training</t>
  </si>
  <si>
    <t>ATHL44</t>
  </si>
  <si>
    <t>Athletic Sports Information</t>
  </si>
  <si>
    <t>ATHL46</t>
  </si>
  <si>
    <t>Cheerleading</t>
  </si>
  <si>
    <t>ATHL47</t>
  </si>
  <si>
    <t>Strength and Conditioning</t>
  </si>
  <si>
    <t>ATHL49</t>
  </si>
  <si>
    <t>Athletic Compliance</t>
  </si>
  <si>
    <t>ATHL50</t>
  </si>
  <si>
    <t>Athletic Event Management</t>
  </si>
  <si>
    <t>MENS40</t>
  </si>
  <si>
    <t>Men's Baseball</t>
  </si>
  <si>
    <t>MENS41</t>
  </si>
  <si>
    <t>Men's Basketball</t>
  </si>
  <si>
    <t>MENS42</t>
  </si>
  <si>
    <t>Men's Cross Country</t>
  </si>
  <si>
    <t>MENS43</t>
  </si>
  <si>
    <t>Men's Football</t>
  </si>
  <si>
    <t>MENS44</t>
  </si>
  <si>
    <t>Men's Golf</t>
  </si>
  <si>
    <t>MENS46</t>
  </si>
  <si>
    <t>Men's Soccer</t>
  </si>
  <si>
    <t>MENS50</t>
  </si>
  <si>
    <t>Men's Track</t>
  </si>
  <si>
    <t>WMNS41</t>
  </si>
  <si>
    <t>Women's Basketball</t>
  </si>
  <si>
    <t>WMNS42</t>
  </si>
  <si>
    <t>Women's Cross Country</t>
  </si>
  <si>
    <t>WMNS44</t>
  </si>
  <si>
    <t>Women's Golf</t>
  </si>
  <si>
    <t>WMNS45</t>
  </si>
  <si>
    <t>Women's Lacrosse</t>
  </si>
  <si>
    <t>WMNS46</t>
  </si>
  <si>
    <t>Women's Soccer</t>
  </si>
  <si>
    <t>WMNS47</t>
  </si>
  <si>
    <t>Women's Softball</t>
  </si>
  <si>
    <t>WMNS48</t>
  </si>
  <si>
    <t>Women's Swimming and Diving</t>
  </si>
  <si>
    <t>WMNS50</t>
  </si>
  <si>
    <t>Women's Track</t>
  </si>
  <si>
    <t>WMNS51</t>
  </si>
  <si>
    <t>Women's Volleyball</t>
  </si>
  <si>
    <t>Total Institutional Advancement Full-Time PS</t>
  </si>
  <si>
    <t>Over-Time, DPS &amp; OE</t>
  </si>
  <si>
    <t>ADVR01</t>
  </si>
  <si>
    <t>Advertising and Marketing</t>
  </si>
  <si>
    <t>CEDV01</t>
  </si>
  <si>
    <t>Community &amp; Economic Develop Office</t>
  </si>
  <si>
    <t>IADV02</t>
  </si>
  <si>
    <t>Commencement</t>
  </si>
  <si>
    <t>VTE001</t>
  </si>
  <si>
    <t>VTE-Vocational Technical Education</t>
  </si>
  <si>
    <t>Total Over-Time, DPS &amp; OE</t>
  </si>
  <si>
    <t>ATHL00</t>
  </si>
  <si>
    <t>ATHL45</t>
  </si>
  <si>
    <t>Athletic Promotion and Marketing</t>
  </si>
  <si>
    <t>ATHL48</t>
  </si>
  <si>
    <t>Athletic Scholarship</t>
  </si>
  <si>
    <t>ATHL53</t>
  </si>
  <si>
    <t>Dance Team</t>
  </si>
  <si>
    <t>Subtotal Athletics Over-Time, DPS &amp; OE</t>
  </si>
  <si>
    <t>Total Institutional Advancement OE, DPS &amp; OE</t>
  </si>
  <si>
    <t>Grand Total Vice President For Institutional Adv</t>
  </si>
  <si>
    <t>(1) Starting July 1st FY18, the CIO area has been broken out into the following Divisions:</t>
  </si>
  <si>
    <t>CAO - CIO001, INFO01, INFO02, INFO03, INFO04, INFO05, INFO06</t>
  </si>
  <si>
    <t>BSRV04 - Transferred from Fixed Expense to CIO under CAO division</t>
  </si>
  <si>
    <t>CFO - CARD01</t>
  </si>
  <si>
    <t>Inst Adv - MEDI01, MEDI03</t>
  </si>
  <si>
    <t>Acad Affairs - MEDI02</t>
  </si>
  <si>
    <t>In FY20 CONT01 moved from Inst Adv to AA</t>
  </si>
  <si>
    <t>In FY20 Athletics moved from Inst Adv to COO</t>
  </si>
  <si>
    <t>FY2021</t>
  </si>
  <si>
    <t>Original Budget</t>
  </si>
  <si>
    <t>Budget Transfers</t>
  </si>
  <si>
    <t>Adjusted Budget</t>
  </si>
  <si>
    <t>Surplus(Deficit)</t>
  </si>
  <si>
    <t>% of Budget Used</t>
  </si>
  <si>
    <t>Subtotal VP For Institutional Advancement</t>
  </si>
  <si>
    <t>ATHL41</t>
  </si>
  <si>
    <t>Intramural Recreation</t>
  </si>
  <si>
    <t>Subtotal - Athletics</t>
  </si>
  <si>
    <t>Total VP Institutional Advancement</t>
  </si>
  <si>
    <t>VP Institutional Advancement</t>
  </si>
  <si>
    <t>(Over-Time, DPS &amp; OE)</t>
  </si>
  <si>
    <t>Total</t>
  </si>
  <si>
    <t>601300</t>
  </si>
  <si>
    <t>Salaries &amp; Wages Contractual NCL</t>
  </si>
  <si>
    <t>601306</t>
  </si>
  <si>
    <t>Salaries &amp; Wages Univ Assistant</t>
  </si>
  <si>
    <t>601400</t>
  </si>
  <si>
    <t>Salaries &amp; Wages Student</t>
  </si>
  <si>
    <t>701001</t>
  </si>
  <si>
    <t>Advertising</t>
  </si>
  <si>
    <t>701302</t>
  </si>
  <si>
    <t>Other Professional Services</t>
  </si>
  <si>
    <t>701403</t>
  </si>
  <si>
    <t>Other Services</t>
  </si>
  <si>
    <t>701500</t>
  </si>
  <si>
    <t>Dues &amp; Memberships</t>
  </si>
  <si>
    <t>701501</t>
  </si>
  <si>
    <t>Subscriptions</t>
  </si>
  <si>
    <t>701603</t>
  </si>
  <si>
    <t>Other Fees</t>
  </si>
  <si>
    <t>702200</t>
  </si>
  <si>
    <t>Educational Supplies</t>
  </si>
  <si>
    <t>705000</t>
  </si>
  <si>
    <t>Travel - InState</t>
  </si>
  <si>
    <t>705100</t>
  </si>
  <si>
    <t>Travel - OutState</t>
  </si>
  <si>
    <t>706300</t>
  </si>
  <si>
    <t>Supplies - Maintenance</t>
  </si>
  <si>
    <t>706605</t>
  </si>
  <si>
    <t>Facility Services - Other</t>
  </si>
  <si>
    <t>707000</t>
  </si>
  <si>
    <t>Hardware Maintenance &amp; Support</t>
  </si>
  <si>
    <t>707001</t>
  </si>
  <si>
    <t>Hardware Equipment Non-Cap</t>
  </si>
  <si>
    <t>707100</t>
  </si>
  <si>
    <t>Software Maintenance/Support</t>
  </si>
  <si>
    <t>707101</t>
  </si>
  <si>
    <t>Software License</t>
  </si>
  <si>
    <t>707151</t>
  </si>
  <si>
    <t>Technology Svcs - Telecomm</t>
  </si>
  <si>
    <t>707152</t>
  </si>
  <si>
    <t>Technology Svcs - Cellular</t>
  </si>
  <si>
    <t>707153</t>
  </si>
  <si>
    <t>Technology Svcs - Other</t>
  </si>
  <si>
    <t>707300</t>
  </si>
  <si>
    <t>Supplies - Office</t>
  </si>
  <si>
    <t>707301</t>
  </si>
  <si>
    <t>Supplies - Food/Bev/Meals</t>
  </si>
  <si>
    <t>707309</t>
  </si>
  <si>
    <t>Supplies - Other</t>
  </si>
  <si>
    <t>707350</t>
  </si>
  <si>
    <t>Printing &amp; Binding</t>
  </si>
  <si>
    <t>707400</t>
  </si>
  <si>
    <t>Postage</t>
  </si>
  <si>
    <t>Subtotal Expenditures</t>
  </si>
  <si>
    <t>Less Encumbrances</t>
  </si>
  <si>
    <t>Total Expenditures</t>
  </si>
  <si>
    <t>Available Balance</t>
  </si>
  <si>
    <t>Institutional Advancement</t>
  </si>
  <si>
    <t>Banner</t>
  </si>
  <si>
    <t>Est. Annual Value</t>
  </si>
  <si>
    <t xml:space="preserve">Salary </t>
  </si>
  <si>
    <t xml:space="preserve"> Occupied </t>
  </si>
  <si>
    <t>Vacancy</t>
  </si>
  <si>
    <t>TOTAL</t>
  </si>
  <si>
    <t>Index</t>
  </si>
  <si>
    <t>Banner Index Name</t>
  </si>
  <si>
    <t xml:space="preserve"> Occupied Positions</t>
  </si>
  <si>
    <t>Vacancies</t>
  </si>
  <si>
    <t>Savings</t>
  </si>
  <si>
    <t>Position Count</t>
  </si>
  <si>
    <t>Count</t>
  </si>
  <si>
    <t>Alumni Affairs &amp; Development</t>
  </si>
  <si>
    <t>Vice President, Instit.Adv.</t>
  </si>
  <si>
    <t>TOTAL Full-Time</t>
  </si>
  <si>
    <t>In FY21 ADVR01, MCOM01 &amp; MEDI03 transferred from IA to COO</t>
  </si>
  <si>
    <t>FY2022</t>
  </si>
  <si>
    <t>In FY20 MEDI01 transferred back to CIO from IA</t>
  </si>
  <si>
    <t>Report as of 10/12/21</t>
  </si>
  <si>
    <t>Report as of 10/12/1</t>
  </si>
  <si>
    <t>In FY20 MEDI01 transferred back to CIO from Inst Adv</t>
  </si>
  <si>
    <t>In FY21 ADVR01, MEDI03 transferred from IA to COO.</t>
  </si>
  <si>
    <t>In FY21 ICOM01 &amp; IMRK01 were created to replace MCOM01 which transferred from IA to COO.</t>
  </si>
  <si>
    <t>G:\General\Web Site Page\FY21 Working Data\Institutional Adv Exp Data\#4 Personal Services Analysis</t>
  </si>
  <si>
    <t>Banner Index Expense Summary FY10 - FY22</t>
  </si>
  <si>
    <t>G:\General\Web Site Page\FY22 Working Data\Institutional Adv Exp Data\#1 FY10-FY22 All Expenditures</t>
  </si>
  <si>
    <t>FY2022 Adjusted Budget vs Actual</t>
  </si>
  <si>
    <t>FY2023</t>
  </si>
  <si>
    <t>Increase (Decrease)  FY2023 Budget vs.</t>
  </si>
  <si>
    <t>FY2022 Original Budget</t>
  </si>
  <si>
    <t>G:\General\Web Site Page\FY22 Working Data\Institutional Adv Exp Data\#2 FY10-FY22 Expenditures</t>
  </si>
  <si>
    <t>FY22 Expenditures</t>
  </si>
  <si>
    <t>G:\General\Web Site Page\FY22 Working Data\Institutional Adv Exp Data\#3 FY22 detail By Index</t>
  </si>
  <si>
    <t>FY22 Full-Time &amp; Permanent Part-Time</t>
  </si>
  <si>
    <t>601303</t>
  </si>
  <si>
    <t>Salaries &amp; Wages Reemployed Retiree</t>
  </si>
  <si>
    <t>701400</t>
  </si>
  <si>
    <t>Athletes &amp; Entertainment Services</t>
  </si>
  <si>
    <t>702106</t>
  </si>
  <si>
    <t>Meeting/Banquet/Conference Hosting</t>
  </si>
  <si>
    <t>707307</t>
  </si>
  <si>
    <t>Supplies - Promotional</t>
  </si>
  <si>
    <t>707450</t>
  </si>
  <si>
    <t>Lease - Other Equipment</t>
  </si>
  <si>
    <t>Thru/including PPE 6/17 - 6/30/22 (check date 7/15/22)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</si>
</sst>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$&quot;#,##0_);\(&quot;$&quot;#,##0\)"/>
    <numFmt numFmtId="44" formatCode="_(&quot;$&quot;* #,##0.00_);_(&quot;$&quot;* \(#,##0.00\);_(&quot;$&quot;* &quot;-&quot;??_);_(@_)"/>
    <numFmt numFmtId="164" formatCode="&quot;$&quot;#,##0"/>
    <numFmt numFmtId="165" formatCode="0_);\(0\)"/>
    <numFmt numFmtId="166" formatCode="#,##0;\(#,##0\)"/>
  </numFmts>
  <fonts count="6" x14ac:knownFonts="1">
    <font>
      <sz val="8"/>
      <name val="Microsoft Sans Serif"/>
      <family val="2"/>
      <charset val="204"/>
    </font>
    <font>
      <sz val="8"/>
      <name val="Microsoft Sans Serif"/>
      <family val="2"/>
      <charset val="204"/>
    </font>
    <font>
      <b/>
      <sz val="10"/>
      <name val="Microsoft Sans Serif"/>
      <family val="2"/>
    </font>
    <font>
      <sz val="10"/>
      <name val="Microsoft Sans Serif"/>
      <family val="2"/>
    </font>
    <font>
      <sz val="10"/>
      <name val="Arial"/>
      <family val="2"/>
    </font>
    <font>
      <b/>
      <u/>
      <sz val="10"/>
      <name val="Microsoft Sans Serif"/>
      <family val="2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4" fillId="0" borderId="0"/>
  </cellStyleXfs>
  <cellXfs count="90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Fill="1"/>
    <xf numFmtId="0" fontId="3" fillId="0" borderId="0" xfId="0" applyNumberFormat="1" applyFont="1"/>
    <xf numFmtId="0" fontId="3" fillId="0" borderId="0" xfId="0" applyNumberFormat="1" applyFont="1" applyFill="1"/>
    <xf numFmtId="5" fontId="3" fillId="0" borderId="0" xfId="0" applyNumberFormat="1" applyFont="1"/>
    <xf numFmtId="5" fontId="3" fillId="0" borderId="0" xfId="0" applyNumberFormat="1" applyFont="1" applyFill="1"/>
    <xf numFmtId="5" fontId="3" fillId="0" borderId="0" xfId="0" applyNumberFormat="1" applyFont="1" applyFill="1" applyAlignment="1">
      <alignment horizontal="right"/>
    </xf>
    <xf numFmtId="0" fontId="2" fillId="0" borderId="0" xfId="0" applyFont="1" applyAlignment="1">
      <alignment horizontal="right"/>
    </xf>
    <xf numFmtId="5" fontId="2" fillId="0" borderId="2" xfId="0" applyNumberFormat="1" applyFont="1" applyBorder="1"/>
    <xf numFmtId="5" fontId="2" fillId="0" borderId="2" xfId="0" applyNumberFormat="1" applyFont="1" applyFill="1" applyBorder="1"/>
    <xf numFmtId="0" fontId="2" fillId="3" borderId="1" xfId="2" applyNumberFormat="1" applyFont="1" applyFill="1" applyBorder="1" applyAlignment="1">
      <alignment horizontal="center"/>
    </xf>
    <xf numFmtId="0" fontId="2" fillId="3" borderId="6" xfId="2" applyNumberFormat="1" applyFont="1" applyFill="1" applyBorder="1" applyAlignment="1">
      <alignment horizontal="center"/>
    </xf>
    <xf numFmtId="0" fontId="2" fillId="3" borderId="0" xfId="0" applyNumberFormat="1" applyFont="1" applyFill="1"/>
    <xf numFmtId="0" fontId="3" fillId="3" borderId="0" xfId="0" applyFont="1" applyFill="1"/>
    <xf numFmtId="0" fontId="3" fillId="3" borderId="0" xfId="0" applyNumberFormat="1" applyFont="1" applyFill="1"/>
    <xf numFmtId="5" fontId="3" fillId="3" borderId="0" xfId="0" applyNumberFormat="1" applyFont="1" applyFill="1"/>
    <xf numFmtId="5" fontId="2" fillId="3" borderId="2" xfId="0" applyNumberFormat="1" applyFont="1" applyFill="1" applyBorder="1"/>
    <xf numFmtId="0" fontId="2" fillId="2" borderId="0" xfId="0" applyFont="1" applyFill="1"/>
    <xf numFmtId="5" fontId="2" fillId="2" borderId="8" xfId="0" applyNumberFormat="1" applyFont="1" applyFill="1" applyBorder="1"/>
    <xf numFmtId="0" fontId="2" fillId="2" borderId="0" xfId="0" applyFont="1" applyFill="1" applyBorder="1"/>
    <xf numFmtId="5" fontId="2" fillId="2" borderId="2" xfId="0" applyNumberFormat="1" applyFont="1" applyFill="1" applyBorder="1"/>
    <xf numFmtId="0" fontId="2" fillId="4" borderId="0" xfId="0" applyFont="1" applyFill="1"/>
    <xf numFmtId="0" fontId="2" fillId="0" borderId="0" xfId="0" applyNumberFormat="1" applyFont="1" applyAlignment="1">
      <alignment horizontal="right"/>
    </xf>
    <xf numFmtId="0" fontId="3" fillId="4" borderId="0" xfId="0" applyFont="1" applyFill="1"/>
    <xf numFmtId="0" fontId="2" fillId="0" borderId="2" xfId="0" applyFont="1" applyBorder="1" applyAlignment="1">
      <alignment horizontal="right"/>
    </xf>
    <xf numFmtId="5" fontId="2" fillId="0" borderId="1" xfId="0" applyNumberFormat="1" applyFont="1" applyBorder="1"/>
    <xf numFmtId="5" fontId="3" fillId="0" borderId="1" xfId="0" applyNumberFormat="1" applyFont="1" applyBorder="1"/>
    <xf numFmtId="0" fontId="2" fillId="0" borderId="2" xfId="0" applyNumberFormat="1" applyFont="1" applyBorder="1" applyAlignment="1">
      <alignment horizontal="right"/>
    </xf>
    <xf numFmtId="5" fontId="3" fillId="0" borderId="0" xfId="1" applyNumberFormat="1" applyFont="1" applyFill="1"/>
    <xf numFmtId="0" fontId="2" fillId="6" borderId="2" xfId="0" applyFont="1" applyFill="1" applyBorder="1" applyAlignment="1">
      <alignment horizontal="right"/>
    </xf>
    <xf numFmtId="5" fontId="2" fillId="6" borderId="2" xfId="0" applyNumberFormat="1" applyFont="1" applyFill="1" applyBorder="1"/>
    <xf numFmtId="5" fontId="3" fillId="0" borderId="0" xfId="0" applyNumberFormat="1" applyFont="1" applyAlignment="1">
      <alignment horizontal="center"/>
    </xf>
    <xf numFmtId="5" fontId="3" fillId="0" borderId="0" xfId="0" applyNumberFormat="1" applyFont="1" applyAlignment="1">
      <alignment horizontal="center" wrapText="1"/>
    </xf>
    <xf numFmtId="5" fontId="2" fillId="0" borderId="0" xfId="0" applyNumberFormat="1" applyFont="1"/>
    <xf numFmtId="5" fontId="2" fillId="0" borderId="0" xfId="0" applyNumberFormat="1" applyFont="1" applyFill="1"/>
    <xf numFmtId="5" fontId="3" fillId="0" borderId="0" xfId="0" applyNumberFormat="1" applyFont="1" applyAlignment="1">
      <alignment wrapText="1"/>
    </xf>
    <xf numFmtId="5" fontId="2" fillId="0" borderId="3" xfId="2" applyNumberFormat="1" applyFont="1" applyFill="1" applyBorder="1" applyAlignment="1">
      <alignment horizontal="center"/>
    </xf>
    <xf numFmtId="5" fontId="2" fillId="0" borderId="1" xfId="2" applyNumberFormat="1" applyFont="1" applyFill="1" applyBorder="1" applyAlignment="1">
      <alignment horizontal="center"/>
    </xf>
    <xf numFmtId="5" fontId="2" fillId="3" borderId="1" xfId="2" applyNumberFormat="1" applyFont="1" applyFill="1" applyBorder="1" applyAlignment="1">
      <alignment horizontal="center"/>
    </xf>
    <xf numFmtId="5" fontId="2" fillId="0" borderId="1" xfId="2" applyNumberFormat="1" applyFont="1" applyFill="1" applyBorder="1" applyAlignment="1">
      <alignment horizontal="center" wrapText="1"/>
    </xf>
    <xf numFmtId="5" fontId="2" fillId="0" borderId="5" xfId="2" applyNumberFormat="1" applyFont="1" applyFill="1" applyBorder="1" applyAlignment="1">
      <alignment horizontal="center"/>
    </xf>
    <xf numFmtId="5" fontId="2" fillId="0" borderId="6" xfId="2" applyNumberFormat="1" applyFont="1" applyFill="1" applyBorder="1" applyAlignment="1">
      <alignment horizontal="center"/>
    </xf>
    <xf numFmtId="5" fontId="2" fillId="3" borderId="6" xfId="2" applyNumberFormat="1" applyFont="1" applyFill="1" applyBorder="1" applyAlignment="1">
      <alignment horizontal="center"/>
    </xf>
    <xf numFmtId="5" fontId="2" fillId="0" borderId="6" xfId="2" applyNumberFormat="1" applyFont="1" applyFill="1" applyBorder="1" applyAlignment="1">
      <alignment horizontal="center" wrapText="1"/>
    </xf>
    <xf numFmtId="5" fontId="2" fillId="3" borderId="0" xfId="0" applyNumberFormat="1" applyFont="1" applyFill="1"/>
    <xf numFmtId="5" fontId="2" fillId="0" borderId="0" xfId="0" applyNumberFormat="1" applyFont="1" applyFill="1" applyAlignment="1">
      <alignment horizontal="center"/>
    </xf>
    <xf numFmtId="5" fontId="3" fillId="0" borderId="0" xfId="1" applyNumberFormat="1" applyFont="1"/>
    <xf numFmtId="9" fontId="3" fillId="0" borderId="0" xfId="1" applyFont="1"/>
    <xf numFmtId="9" fontId="3" fillId="0" borderId="0" xfId="1" applyFont="1" applyFill="1"/>
    <xf numFmtId="9" fontId="2" fillId="0" borderId="1" xfId="1" applyFont="1" applyFill="1" applyBorder="1" applyAlignment="1">
      <alignment horizontal="center" wrapText="1"/>
    </xf>
    <xf numFmtId="9" fontId="2" fillId="0" borderId="6" xfId="1" applyFont="1" applyFill="1" applyBorder="1" applyAlignment="1">
      <alignment horizontal="center"/>
    </xf>
    <xf numFmtId="9" fontId="2" fillId="0" borderId="0" xfId="1" applyFont="1" applyFill="1" applyAlignment="1">
      <alignment horizontal="center"/>
    </xf>
    <xf numFmtId="9" fontId="2" fillId="0" borderId="2" xfId="1" applyFont="1" applyFill="1" applyBorder="1" applyAlignment="1">
      <alignment horizontal="center"/>
    </xf>
    <xf numFmtId="5" fontId="2" fillId="0" borderId="4" xfId="2" applyNumberFormat="1" applyFont="1" applyFill="1" applyBorder="1" applyAlignment="1">
      <alignment horizontal="center" wrapText="1"/>
    </xf>
    <xf numFmtId="5" fontId="2" fillId="0" borderId="7" xfId="2" applyNumberFormat="1" applyFont="1" applyFill="1" applyBorder="1" applyAlignment="1">
      <alignment horizontal="center" wrapText="1"/>
    </xf>
    <xf numFmtId="9" fontId="2" fillId="0" borderId="0" xfId="1" applyFont="1" applyFill="1"/>
    <xf numFmtId="9" fontId="3" fillId="3" borderId="0" xfId="1" applyFont="1" applyFill="1"/>
    <xf numFmtId="165" fontId="3" fillId="0" borderId="0" xfId="0" applyNumberFormat="1" applyFont="1" applyFill="1"/>
    <xf numFmtId="10" fontId="3" fillId="0" borderId="0" xfId="1" applyNumberFormat="1" applyFont="1" applyFill="1" applyAlignment="1">
      <alignment horizontal="center"/>
    </xf>
    <xf numFmtId="10" fontId="2" fillId="0" borderId="2" xfId="1" applyNumberFormat="1" applyFont="1" applyFill="1" applyBorder="1" applyAlignment="1">
      <alignment horizontal="center"/>
    </xf>
    <xf numFmtId="10" fontId="2" fillId="6" borderId="2" xfId="1" applyNumberFormat="1" applyFont="1" applyFill="1" applyBorder="1" applyAlignment="1">
      <alignment horizontal="center"/>
    </xf>
    <xf numFmtId="164" fontId="3" fillId="0" borderId="0" xfId="0" applyNumberFormat="1" applyFont="1"/>
    <xf numFmtId="5" fontId="3" fillId="0" borderId="0" xfId="3" applyNumberFormat="1" applyFont="1" applyAlignment="1">
      <alignment horizontal="right"/>
    </xf>
    <xf numFmtId="0" fontId="2" fillId="0" borderId="0" xfId="0" applyFont="1" applyFill="1" applyBorder="1" applyAlignment="1">
      <alignment horizontal="right"/>
    </xf>
    <xf numFmtId="5" fontId="2" fillId="0" borderId="0" xfId="0" applyNumberFormat="1" applyFont="1" applyFill="1" applyBorder="1"/>
    <xf numFmtId="166" fontId="3" fillId="0" borderId="0" xfId="0" applyNumberFormat="1" applyFont="1"/>
    <xf numFmtId="166" fontId="3" fillId="0" borderId="0" xfId="3" applyNumberFormat="1" applyFont="1" applyAlignment="1">
      <alignment horizontal="right"/>
    </xf>
    <xf numFmtId="5" fontId="2" fillId="0" borderId="4" xfId="0" applyNumberFormat="1" applyFont="1" applyFill="1" applyBorder="1" applyAlignment="1">
      <alignment horizontal="center"/>
    </xf>
    <xf numFmtId="5" fontId="3" fillId="0" borderId="10" xfId="0" applyNumberFormat="1" applyFont="1" applyFill="1" applyBorder="1"/>
    <xf numFmtId="5" fontId="3" fillId="0" borderId="10" xfId="0" applyNumberFormat="1" applyFont="1" applyFill="1" applyBorder="1" applyAlignment="1">
      <alignment horizontal="right"/>
    </xf>
    <xf numFmtId="5" fontId="2" fillId="0" borderId="9" xfId="0" applyNumberFormat="1" applyFont="1" applyFill="1" applyBorder="1"/>
    <xf numFmtId="5" fontId="3" fillId="0" borderId="10" xfId="1" applyNumberFormat="1" applyFont="1" applyFill="1" applyBorder="1"/>
    <xf numFmtId="5" fontId="2" fillId="0" borderId="9" xfId="0" applyNumberFormat="1" applyFont="1" applyBorder="1"/>
    <xf numFmtId="0" fontId="2" fillId="0" borderId="0" xfId="0" applyNumberFormat="1" applyFont="1" applyFill="1" applyProtection="1">
      <protection locked="0"/>
    </xf>
    <xf numFmtId="0" fontId="2" fillId="0" borderId="0" xfId="0" applyNumberFormat="1" applyFont="1" applyFill="1" applyAlignment="1" applyProtection="1">
      <alignment horizontal="left"/>
      <protection locked="0"/>
    </xf>
    <xf numFmtId="0" fontId="2" fillId="0" borderId="0" xfId="0" applyFont="1" applyAlignment="1">
      <alignment horizontal="center"/>
    </xf>
    <xf numFmtId="0" fontId="2" fillId="0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Fill="1" applyAlignment="1">
      <alignment horizontal="center"/>
    </xf>
    <xf numFmtId="0" fontId="3" fillId="0" borderId="0" xfId="0" applyNumberFormat="1" applyFont="1" applyFill="1" applyBorder="1" applyAlignment="1" applyProtection="1">
      <alignment horizontal="center"/>
      <protection locked="0"/>
    </xf>
    <xf numFmtId="37" fontId="3" fillId="0" borderId="0" xfId="0" applyNumberFormat="1" applyFont="1"/>
    <xf numFmtId="0" fontId="3" fillId="0" borderId="0" xfId="0" applyFont="1" applyBorder="1" applyAlignment="1">
      <alignment horizontal="left"/>
    </xf>
    <xf numFmtId="0" fontId="2" fillId="5" borderId="0" xfId="0" applyNumberFormat="1" applyFont="1" applyFill="1" applyAlignment="1" applyProtection="1">
      <alignment horizontal="center"/>
      <protection locked="0"/>
    </xf>
    <xf numFmtId="5" fontId="3" fillId="0" borderId="2" xfId="0" applyNumberFormat="1" applyFont="1" applyBorder="1"/>
    <xf numFmtId="37" fontId="3" fillId="0" borderId="2" xfId="0" applyNumberFormat="1" applyFont="1" applyBorder="1"/>
    <xf numFmtId="0" fontId="3" fillId="0" borderId="0" xfId="0" applyNumberFormat="1" applyFont="1" applyFill="1" applyProtection="1">
      <protection locked="0"/>
    </xf>
    <xf numFmtId="0" fontId="3" fillId="0" borderId="0" xfId="0" applyFont="1" applyAlignment="1">
      <alignment horizontal="center"/>
    </xf>
    <xf numFmtId="0" fontId="3" fillId="0" borderId="0" xfId="0" applyFont="1" applyFill="1" applyAlignment="1">
      <alignment horizontal="center"/>
    </xf>
  </cellXfs>
  <cellStyles count="5">
    <cellStyle name="Currency" xfId="3" builtinId="4"/>
    <cellStyle name="Normal" xfId="0" builtinId="0"/>
    <cellStyle name="Normal 10" xfId="4" xr:uid="{6DA60D72-A4C1-4011-9B80-1031FA21EC08}"/>
    <cellStyle name="Normal 3" xfId="2" xr:uid="{00000000-0005-0000-0000-000001000000}"/>
    <cellStyle name="Percent" xfId="1" builtinId="5"/>
  </cellStyles>
  <dxfs count="0"/>
  <tableStyles count="0" defaultTableStyle="TableStyleMedium2" defaultPivotStyle="PivotStyleLight16"/>
  <colors>
    <mruColors>
      <color rgb="FFFFFF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23"/>
  <sheetViews>
    <sheetView tabSelected="1" zoomScaleNormal="100" workbookViewId="0">
      <selection activeCell="D1" sqref="C1:D1048576"/>
    </sheetView>
  </sheetViews>
  <sheetFormatPr defaultColWidth="9.1640625" defaultRowHeight="12.75" outlineLevelCol="1" x14ac:dyDescent="0.2"/>
  <cols>
    <col min="1" max="1" width="12.6640625" style="2" customWidth="1"/>
    <col min="2" max="2" width="69" style="2" customWidth="1"/>
    <col min="3" max="4" width="15.5" style="6" hidden="1" customWidth="1" outlineLevel="1"/>
    <col min="5" max="5" width="15.5" style="6" bestFit="1" customWidth="1" collapsed="1"/>
    <col min="6" max="10" width="15.5" style="6" bestFit="1" customWidth="1"/>
    <col min="11" max="12" width="16.83203125" style="6" bestFit="1" customWidth="1"/>
    <col min="13" max="13" width="15.5" style="6" bestFit="1" customWidth="1"/>
    <col min="14" max="15" width="15.33203125" style="2" bestFit="1" customWidth="1"/>
    <col min="16" max="16384" width="9.1640625" style="2"/>
  </cols>
  <sheetData>
    <row r="1" spans="1:15" x14ac:dyDescent="0.2">
      <c r="A1" s="1" t="s">
        <v>206</v>
      </c>
    </row>
    <row r="2" spans="1:15" x14ac:dyDescent="0.2">
      <c r="A2" s="23" t="s">
        <v>0</v>
      </c>
      <c r="B2" s="25"/>
      <c r="F2" s="7"/>
      <c r="G2" s="47"/>
    </row>
    <row r="3" spans="1:15" x14ac:dyDescent="0.2">
      <c r="A3" s="1" t="s">
        <v>1</v>
      </c>
    </row>
    <row r="4" spans="1:15" x14ac:dyDescent="0.2">
      <c r="A4" s="1"/>
      <c r="I4" s="7"/>
    </row>
    <row r="5" spans="1:15" ht="30.6" customHeight="1" x14ac:dyDescent="0.2">
      <c r="B5" s="1"/>
      <c r="C5" s="39" t="s">
        <v>2</v>
      </c>
      <c r="D5" s="39" t="s">
        <v>3</v>
      </c>
      <c r="E5" s="39" t="s">
        <v>4</v>
      </c>
      <c r="F5" s="39" t="s">
        <v>5</v>
      </c>
      <c r="G5" s="39" t="s">
        <v>6</v>
      </c>
      <c r="H5" s="39" t="s">
        <v>7</v>
      </c>
      <c r="I5" s="39" t="s">
        <v>8</v>
      </c>
      <c r="J5" s="39" t="s">
        <v>9</v>
      </c>
      <c r="K5" s="39" t="s">
        <v>10</v>
      </c>
      <c r="L5" s="39" t="s">
        <v>11</v>
      </c>
      <c r="M5" s="39" t="s">
        <v>12</v>
      </c>
      <c r="N5" s="39" t="s">
        <v>110</v>
      </c>
      <c r="O5" s="39" t="s">
        <v>198</v>
      </c>
    </row>
    <row r="6" spans="1:15" ht="18.600000000000001" customHeight="1" x14ac:dyDescent="0.2">
      <c r="B6" s="1"/>
      <c r="C6" s="43" t="s">
        <v>13</v>
      </c>
      <c r="D6" s="43" t="s">
        <v>13</v>
      </c>
      <c r="E6" s="43" t="s">
        <v>13</v>
      </c>
      <c r="F6" s="43" t="s">
        <v>13</v>
      </c>
      <c r="G6" s="43" t="s">
        <v>13</v>
      </c>
      <c r="H6" s="43" t="s">
        <v>13</v>
      </c>
      <c r="I6" s="43" t="s">
        <v>13</v>
      </c>
      <c r="J6" s="43" t="s">
        <v>13</v>
      </c>
      <c r="K6" s="43" t="s">
        <v>13</v>
      </c>
      <c r="L6" s="43" t="s">
        <v>13</v>
      </c>
      <c r="M6" s="43" t="s">
        <v>13</v>
      </c>
      <c r="N6" s="43" t="s">
        <v>13</v>
      </c>
      <c r="O6" s="43" t="s">
        <v>13</v>
      </c>
    </row>
    <row r="7" spans="1:15" x14ac:dyDescent="0.2">
      <c r="B7" s="1"/>
      <c r="C7" s="36"/>
      <c r="D7" s="36"/>
      <c r="E7" s="36"/>
      <c r="F7" s="36"/>
      <c r="G7" s="36"/>
      <c r="H7" s="36"/>
      <c r="I7" s="36"/>
    </row>
    <row r="8" spans="1:15" x14ac:dyDescent="0.2">
      <c r="B8" s="1" t="s">
        <v>0</v>
      </c>
      <c r="I8" s="7"/>
    </row>
    <row r="9" spans="1:15" x14ac:dyDescent="0.2">
      <c r="A9" s="1" t="s">
        <v>14</v>
      </c>
      <c r="B9" s="1"/>
      <c r="I9" s="7"/>
    </row>
    <row r="10" spans="1:15" x14ac:dyDescent="0.2">
      <c r="A10" s="4" t="s">
        <v>15</v>
      </c>
      <c r="B10" s="4" t="s">
        <v>16</v>
      </c>
      <c r="C10" s="6">
        <v>425380.15</v>
      </c>
      <c r="D10" s="6">
        <v>428140.79</v>
      </c>
      <c r="E10" s="6">
        <v>461486.73000000004</v>
      </c>
      <c r="F10" s="6">
        <v>430178.32</v>
      </c>
      <c r="G10" s="6">
        <v>435959.82</v>
      </c>
      <c r="H10" s="6">
        <v>462351.19</v>
      </c>
      <c r="I10" s="6">
        <v>118557.26999999999</v>
      </c>
      <c r="J10" s="6">
        <v>92505.21</v>
      </c>
      <c r="K10" s="6">
        <v>93087.8</v>
      </c>
      <c r="L10" s="6">
        <v>99915.66</v>
      </c>
      <c r="M10" s="6">
        <v>106082.29000000001</v>
      </c>
      <c r="N10" s="6">
        <v>111302.66</v>
      </c>
      <c r="O10" s="6">
        <v>112718.11</v>
      </c>
    </row>
    <row r="11" spans="1:15" x14ac:dyDescent="0.2">
      <c r="A11" s="4" t="s">
        <v>17</v>
      </c>
      <c r="B11" s="4" t="s">
        <v>18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179001.88</v>
      </c>
      <c r="J11" s="6">
        <v>256310.07</v>
      </c>
      <c r="K11" s="6">
        <v>291517.15999999997</v>
      </c>
      <c r="L11" s="6">
        <v>286020.92</v>
      </c>
      <c r="M11" s="6">
        <v>239440.56</v>
      </c>
      <c r="N11" s="6">
        <v>226868.05000000002</v>
      </c>
      <c r="O11" s="6">
        <v>199383.75</v>
      </c>
    </row>
    <row r="12" spans="1:15" x14ac:dyDescent="0.2">
      <c r="A12" s="4" t="s">
        <v>19</v>
      </c>
      <c r="B12" s="4" t="s">
        <v>20</v>
      </c>
      <c r="C12" s="6">
        <v>223157</v>
      </c>
      <c r="D12" s="6">
        <v>248281.72999999998</v>
      </c>
      <c r="E12" s="6">
        <v>196643.49</v>
      </c>
      <c r="F12" s="6">
        <v>80773.03</v>
      </c>
      <c r="G12" s="6">
        <v>146030.07999999999</v>
      </c>
      <c r="H12" s="6">
        <v>110179.37</v>
      </c>
      <c r="I12" s="6">
        <v>160003.72</v>
      </c>
      <c r="J12" s="6">
        <v>160090.90000000002</v>
      </c>
      <c r="K12" s="6">
        <v>161637.53</v>
      </c>
      <c r="L12" s="6">
        <v>159679.92000000001</v>
      </c>
      <c r="M12" s="6">
        <v>0</v>
      </c>
      <c r="N12" s="6">
        <v>0</v>
      </c>
      <c r="O12" s="6">
        <v>0</v>
      </c>
    </row>
    <row r="13" spans="1:15" x14ac:dyDescent="0.2">
      <c r="A13" s="4" t="s">
        <v>21</v>
      </c>
      <c r="B13" s="4" t="s">
        <v>22</v>
      </c>
      <c r="C13" s="6">
        <v>564830.72000000009</v>
      </c>
      <c r="D13" s="6">
        <v>602421.88000000012</v>
      </c>
      <c r="E13" s="6">
        <v>613754.53</v>
      </c>
      <c r="F13" s="6">
        <v>674882.65</v>
      </c>
      <c r="G13" s="6">
        <v>736460.88</v>
      </c>
      <c r="H13" s="6">
        <v>709589.69000000006</v>
      </c>
      <c r="I13" s="6">
        <v>853729.52</v>
      </c>
      <c r="J13" s="6">
        <v>779388.36999999988</v>
      </c>
      <c r="K13" s="6">
        <v>870577.37</v>
      </c>
      <c r="L13" s="6">
        <v>879911.18</v>
      </c>
      <c r="M13" s="6">
        <v>877327.28</v>
      </c>
      <c r="N13" s="6">
        <v>930152.4</v>
      </c>
      <c r="O13" s="6">
        <v>702321.32</v>
      </c>
    </row>
    <row r="14" spans="1:15" x14ac:dyDescent="0.2">
      <c r="A14" s="4" t="s">
        <v>23</v>
      </c>
      <c r="B14" s="4" t="s">
        <v>24</v>
      </c>
      <c r="C14" s="6">
        <v>331389.06000000006</v>
      </c>
      <c r="D14" s="6">
        <v>404431.73</v>
      </c>
      <c r="E14" s="6">
        <v>409943.31000000006</v>
      </c>
      <c r="F14" s="6">
        <v>454040.45</v>
      </c>
      <c r="G14" s="6">
        <v>528856.81000000006</v>
      </c>
      <c r="H14" s="6">
        <v>576475.85</v>
      </c>
      <c r="I14" s="6">
        <v>598527.56999999995</v>
      </c>
      <c r="J14" s="6">
        <v>571207.65000000014</v>
      </c>
      <c r="K14" s="6">
        <v>575994.22</v>
      </c>
      <c r="L14" s="6">
        <v>497506.62</v>
      </c>
      <c r="M14" s="6">
        <v>498323.28</v>
      </c>
      <c r="N14" s="6">
        <v>519922.28</v>
      </c>
      <c r="O14" s="6">
        <v>0</v>
      </c>
    </row>
    <row r="15" spans="1:15" x14ac:dyDescent="0.2">
      <c r="A15" s="4" t="s">
        <v>25</v>
      </c>
      <c r="B15" s="4" t="s">
        <v>26</v>
      </c>
      <c r="C15" s="6">
        <v>0</v>
      </c>
      <c r="D15" s="6">
        <v>0</v>
      </c>
      <c r="E15" s="6">
        <v>0</v>
      </c>
      <c r="F15" s="6">
        <v>0</v>
      </c>
      <c r="G15" s="6">
        <v>0</v>
      </c>
      <c r="H15" s="6">
        <v>0</v>
      </c>
      <c r="I15" s="6">
        <v>0</v>
      </c>
      <c r="J15" s="6">
        <v>0</v>
      </c>
      <c r="K15" s="6">
        <v>374473.29</v>
      </c>
      <c r="L15" s="6">
        <v>339075.68</v>
      </c>
      <c r="M15" s="6">
        <v>0</v>
      </c>
      <c r="N15" s="6">
        <v>0</v>
      </c>
      <c r="O15" s="6">
        <v>0</v>
      </c>
    </row>
    <row r="16" spans="1:15" x14ac:dyDescent="0.2">
      <c r="A16" s="5" t="s">
        <v>27</v>
      </c>
      <c r="B16" s="4" t="s">
        <v>28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852.42</v>
      </c>
      <c r="M16" s="6">
        <v>112690.87</v>
      </c>
      <c r="N16" s="6">
        <v>148937.44</v>
      </c>
      <c r="O16" s="6">
        <v>0</v>
      </c>
    </row>
    <row r="17" spans="1:15" ht="13.5" thickBot="1" x14ac:dyDescent="0.25">
      <c r="B17" s="26" t="s">
        <v>29</v>
      </c>
      <c r="C17" s="10">
        <f t="shared" ref="C17:J17" si="0">SUM(C10:C15)</f>
        <v>1544756.9300000002</v>
      </c>
      <c r="D17" s="10">
        <f t="shared" si="0"/>
        <v>1683276.1300000001</v>
      </c>
      <c r="E17" s="10">
        <f t="shared" si="0"/>
        <v>1681828.06</v>
      </c>
      <c r="F17" s="10">
        <f t="shared" si="0"/>
        <v>1639874.45</v>
      </c>
      <c r="G17" s="10">
        <f t="shared" si="0"/>
        <v>1847307.59</v>
      </c>
      <c r="H17" s="10">
        <f t="shared" si="0"/>
        <v>1858596.1</v>
      </c>
      <c r="I17" s="11">
        <f t="shared" si="0"/>
        <v>1909819.96</v>
      </c>
      <c r="J17" s="11">
        <f t="shared" si="0"/>
        <v>1859502.2</v>
      </c>
      <c r="K17" s="11">
        <f>SUM(K10:K16)</f>
        <v>2367287.3699999996</v>
      </c>
      <c r="L17" s="11">
        <f>SUM(L10:L16)</f>
        <v>2262962.4000000004</v>
      </c>
      <c r="M17" s="11">
        <f>SUM(M10:M16)</f>
        <v>1833864.2799999998</v>
      </c>
      <c r="N17" s="11">
        <f>SUM(N10:N16)</f>
        <v>1937182.83</v>
      </c>
      <c r="O17" s="11">
        <f>SUM(O10:O16)</f>
        <v>1014423.1799999999</v>
      </c>
    </row>
    <row r="18" spans="1:15" ht="13.5" thickTop="1" x14ac:dyDescent="0.2">
      <c r="B18" s="4" t="s">
        <v>30</v>
      </c>
      <c r="D18" s="7">
        <f>D17-C17</f>
        <v>138519.19999999995</v>
      </c>
      <c r="E18" s="7">
        <f t="shared" ref="E18:J18" si="1">E17-D17</f>
        <v>-1448.0700000000652</v>
      </c>
      <c r="F18" s="7">
        <f t="shared" si="1"/>
        <v>-41953.610000000102</v>
      </c>
      <c r="G18" s="7">
        <f t="shared" si="1"/>
        <v>207433.14000000013</v>
      </c>
      <c r="H18" s="7">
        <f t="shared" si="1"/>
        <v>11288.510000000009</v>
      </c>
      <c r="I18" s="7">
        <f t="shared" si="1"/>
        <v>51223.85999999987</v>
      </c>
      <c r="J18" s="7">
        <f t="shared" si="1"/>
        <v>-50317.760000000009</v>
      </c>
      <c r="K18" s="7">
        <f>K17-J17</f>
        <v>507785.16999999969</v>
      </c>
      <c r="L18" s="7">
        <f>L17-K17</f>
        <v>-104324.96999999927</v>
      </c>
      <c r="M18" s="7">
        <f>M17-L17</f>
        <v>-429098.12000000058</v>
      </c>
      <c r="N18" s="7">
        <f>N17-M17</f>
        <v>103318.55000000028</v>
      </c>
      <c r="O18" s="7">
        <f>O17-N17</f>
        <v>-922759.65000000014</v>
      </c>
    </row>
    <row r="19" spans="1:15" s="49" customFormat="1" x14ac:dyDescent="0.2">
      <c r="B19" s="49" t="s">
        <v>31</v>
      </c>
      <c r="D19" s="49">
        <f>D18/C17</f>
        <v>8.9670547715231766E-2</v>
      </c>
      <c r="E19" s="49">
        <f t="shared" ref="E19:K19" si="2">E18/D17</f>
        <v>-8.6026883776939506E-4</v>
      </c>
      <c r="F19" s="49">
        <f t="shared" si="2"/>
        <v>-2.4945243213506677E-2</v>
      </c>
      <c r="G19" s="49">
        <f t="shared" si="2"/>
        <v>0.12649330563080616</v>
      </c>
      <c r="H19" s="49">
        <f t="shared" si="2"/>
        <v>6.1107906777993631E-3</v>
      </c>
      <c r="I19" s="49">
        <f t="shared" si="2"/>
        <v>2.7560511936939858E-2</v>
      </c>
      <c r="J19" s="49">
        <f t="shared" si="2"/>
        <v>-2.6346860465318422E-2</v>
      </c>
      <c r="K19" s="49">
        <f t="shared" si="2"/>
        <v>0.27307586406727546</v>
      </c>
      <c r="L19" s="49">
        <f>L18/K17</f>
        <v>-4.4069415197361225E-2</v>
      </c>
      <c r="M19" s="49">
        <f>M18/L17</f>
        <v>-0.18961787434028976</v>
      </c>
      <c r="N19" s="49">
        <f>N18/M17</f>
        <v>5.6339256468859455E-2</v>
      </c>
      <c r="O19" s="49">
        <f>O18/N17</f>
        <v>-0.47634102249398941</v>
      </c>
    </row>
    <row r="20" spans="1:15" x14ac:dyDescent="0.2">
      <c r="B20" s="1"/>
      <c r="C20" s="36"/>
      <c r="D20" s="36"/>
      <c r="E20" s="36"/>
      <c r="F20" s="36"/>
      <c r="G20" s="36"/>
      <c r="H20" s="36"/>
      <c r="I20" s="36"/>
    </row>
    <row r="21" spans="1:15" x14ac:dyDescent="0.2">
      <c r="B21" s="1" t="s">
        <v>32</v>
      </c>
      <c r="C21" s="36"/>
      <c r="D21" s="36"/>
      <c r="E21" s="36"/>
      <c r="F21" s="36"/>
      <c r="G21" s="36"/>
      <c r="H21" s="36"/>
      <c r="I21" s="36"/>
    </row>
    <row r="22" spans="1:15" x14ac:dyDescent="0.2">
      <c r="A22" s="1" t="s">
        <v>14</v>
      </c>
      <c r="B22" s="1"/>
      <c r="C22" s="36"/>
      <c r="D22" s="36"/>
      <c r="E22" s="36"/>
      <c r="F22" s="36"/>
      <c r="G22" s="36"/>
      <c r="H22" s="36"/>
      <c r="I22" s="36"/>
    </row>
    <row r="23" spans="1:15" s="3" customFormat="1" x14ac:dyDescent="0.2">
      <c r="A23" s="5" t="s">
        <v>33</v>
      </c>
      <c r="B23" s="5" t="s">
        <v>34</v>
      </c>
      <c r="C23" s="7">
        <v>0</v>
      </c>
      <c r="D23" s="7">
        <v>0</v>
      </c>
      <c r="E23" s="7">
        <v>0</v>
      </c>
      <c r="F23" s="7">
        <v>0</v>
      </c>
      <c r="G23" s="7">
        <v>0</v>
      </c>
      <c r="H23" s="7">
        <v>0</v>
      </c>
      <c r="I23" s="7">
        <v>0</v>
      </c>
      <c r="J23" s="7">
        <v>0</v>
      </c>
      <c r="K23" s="7">
        <v>346930</v>
      </c>
      <c r="L23" s="63">
        <v>455153.77</v>
      </c>
      <c r="M23" s="63">
        <v>0</v>
      </c>
      <c r="N23" s="63">
        <v>0</v>
      </c>
      <c r="O23" s="63">
        <v>0</v>
      </c>
    </row>
    <row r="24" spans="1:15" x14ac:dyDescent="0.2">
      <c r="A24" s="4" t="s">
        <v>35</v>
      </c>
      <c r="B24" s="4" t="s">
        <v>36</v>
      </c>
      <c r="C24" s="7">
        <v>0</v>
      </c>
      <c r="D24" s="7">
        <v>0</v>
      </c>
      <c r="E24" s="7">
        <v>0</v>
      </c>
      <c r="F24" s="7">
        <v>0</v>
      </c>
      <c r="G24" s="7">
        <v>0</v>
      </c>
      <c r="H24" s="7">
        <v>0</v>
      </c>
      <c r="I24" s="7">
        <v>0</v>
      </c>
      <c r="J24" s="7">
        <v>0</v>
      </c>
      <c r="K24" s="7">
        <v>127750.79</v>
      </c>
      <c r="L24" s="63">
        <v>96894.69</v>
      </c>
      <c r="M24" s="63">
        <v>0</v>
      </c>
      <c r="N24" s="63">
        <v>0</v>
      </c>
      <c r="O24" s="63">
        <v>0</v>
      </c>
    </row>
    <row r="25" spans="1:15" x14ac:dyDescent="0.2">
      <c r="A25" s="5" t="s">
        <v>37</v>
      </c>
      <c r="B25" s="5" t="s">
        <v>38</v>
      </c>
      <c r="C25" s="7">
        <v>0</v>
      </c>
      <c r="D25" s="7">
        <v>0</v>
      </c>
      <c r="E25" s="7">
        <v>0</v>
      </c>
      <c r="F25" s="7">
        <v>0</v>
      </c>
      <c r="G25" s="7">
        <v>0</v>
      </c>
      <c r="H25" s="7">
        <v>0</v>
      </c>
      <c r="I25" s="7">
        <v>0</v>
      </c>
      <c r="J25" s="7">
        <v>0</v>
      </c>
      <c r="K25" s="7">
        <v>189697.62</v>
      </c>
      <c r="L25" s="63">
        <v>195912.24</v>
      </c>
      <c r="M25" s="63">
        <v>0</v>
      </c>
      <c r="N25" s="63">
        <v>0</v>
      </c>
      <c r="O25" s="63">
        <v>0</v>
      </c>
    </row>
    <row r="26" spans="1:15" x14ac:dyDescent="0.2">
      <c r="A26" s="5" t="s">
        <v>39</v>
      </c>
      <c r="B26" s="5" t="s">
        <v>40</v>
      </c>
      <c r="C26" s="7">
        <v>0</v>
      </c>
      <c r="D26" s="7">
        <v>0</v>
      </c>
      <c r="E26" s="7">
        <v>0</v>
      </c>
      <c r="F26" s="7">
        <v>0</v>
      </c>
      <c r="G26" s="7">
        <v>0</v>
      </c>
      <c r="H26" s="7">
        <v>0</v>
      </c>
      <c r="I26" s="7">
        <v>0</v>
      </c>
      <c r="J26" s="7">
        <v>0</v>
      </c>
      <c r="K26" s="7">
        <v>135711.13</v>
      </c>
      <c r="L26" s="63">
        <v>133272.28</v>
      </c>
      <c r="M26" s="63">
        <v>0</v>
      </c>
      <c r="N26" s="63">
        <v>0</v>
      </c>
      <c r="O26" s="63">
        <v>0</v>
      </c>
    </row>
    <row r="27" spans="1:15" x14ac:dyDescent="0.2">
      <c r="A27" s="5" t="s">
        <v>41</v>
      </c>
      <c r="B27" s="5" t="s">
        <v>42</v>
      </c>
      <c r="C27" s="7">
        <v>0</v>
      </c>
      <c r="D27" s="7">
        <v>0</v>
      </c>
      <c r="E27" s="7">
        <v>0</v>
      </c>
      <c r="F27" s="7">
        <v>0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63">
        <v>0</v>
      </c>
      <c r="M27" s="63">
        <v>0</v>
      </c>
      <c r="N27" s="63">
        <v>0</v>
      </c>
      <c r="O27" s="63">
        <v>0</v>
      </c>
    </row>
    <row r="28" spans="1:15" x14ac:dyDescent="0.2">
      <c r="A28" s="5" t="s">
        <v>43</v>
      </c>
      <c r="B28" s="5" t="s">
        <v>44</v>
      </c>
      <c r="C28" s="7">
        <v>0</v>
      </c>
      <c r="D28" s="7">
        <v>0</v>
      </c>
      <c r="E28" s="7">
        <v>0</v>
      </c>
      <c r="F28" s="7">
        <v>0</v>
      </c>
      <c r="G28" s="7">
        <v>0</v>
      </c>
      <c r="H28" s="7">
        <v>0</v>
      </c>
      <c r="I28" s="7">
        <v>0</v>
      </c>
      <c r="J28" s="7">
        <v>0</v>
      </c>
      <c r="K28" s="7">
        <v>108216.78</v>
      </c>
      <c r="L28" s="63">
        <v>108073.73</v>
      </c>
      <c r="M28" s="63">
        <v>0</v>
      </c>
      <c r="N28" s="63">
        <v>0</v>
      </c>
      <c r="O28" s="63">
        <v>0</v>
      </c>
    </row>
    <row r="29" spans="1:15" x14ac:dyDescent="0.2">
      <c r="A29" s="4" t="s">
        <v>45</v>
      </c>
      <c r="B29" s="4" t="s">
        <v>46</v>
      </c>
      <c r="C29" s="7">
        <v>0</v>
      </c>
      <c r="D29" s="7">
        <v>0</v>
      </c>
      <c r="E29" s="7">
        <v>0</v>
      </c>
      <c r="F29" s="7">
        <v>0</v>
      </c>
      <c r="G29" s="7">
        <v>0</v>
      </c>
      <c r="H29" s="7">
        <v>0</v>
      </c>
      <c r="I29" s="7">
        <v>0</v>
      </c>
      <c r="J29" s="7">
        <v>0</v>
      </c>
      <c r="K29" s="7">
        <v>182794.59</v>
      </c>
      <c r="L29" s="63">
        <v>181111.33000000002</v>
      </c>
      <c r="M29" s="63">
        <v>0</v>
      </c>
      <c r="N29" s="63">
        <v>0</v>
      </c>
      <c r="O29" s="63">
        <v>0</v>
      </c>
    </row>
    <row r="30" spans="1:15" x14ac:dyDescent="0.2">
      <c r="A30" s="4" t="s">
        <v>47</v>
      </c>
      <c r="B30" s="4" t="s">
        <v>48</v>
      </c>
      <c r="C30" s="7">
        <v>0</v>
      </c>
      <c r="D30" s="7">
        <v>0</v>
      </c>
      <c r="E30" s="7">
        <v>0</v>
      </c>
      <c r="F30" s="7">
        <v>0</v>
      </c>
      <c r="G30" s="7">
        <v>0</v>
      </c>
      <c r="H30" s="7">
        <v>0</v>
      </c>
      <c r="I30" s="7">
        <v>0</v>
      </c>
      <c r="J30" s="7">
        <v>0</v>
      </c>
      <c r="K30" s="7">
        <v>106317.2</v>
      </c>
      <c r="L30" s="63">
        <v>105668.94</v>
      </c>
      <c r="M30" s="63">
        <v>0</v>
      </c>
      <c r="N30" s="63">
        <v>0</v>
      </c>
      <c r="O30" s="63">
        <v>0</v>
      </c>
    </row>
    <row r="31" spans="1:15" x14ac:dyDescent="0.2">
      <c r="A31" s="4" t="s">
        <v>49</v>
      </c>
      <c r="B31" s="4" t="s">
        <v>50</v>
      </c>
      <c r="C31" s="7">
        <v>0</v>
      </c>
      <c r="D31" s="7">
        <v>0</v>
      </c>
      <c r="E31" s="7">
        <v>0</v>
      </c>
      <c r="F31" s="7">
        <v>0</v>
      </c>
      <c r="G31" s="7">
        <v>0</v>
      </c>
      <c r="H31" s="7">
        <v>0</v>
      </c>
      <c r="I31" s="7">
        <v>0</v>
      </c>
      <c r="J31" s="7">
        <v>0</v>
      </c>
      <c r="K31" s="7">
        <v>173350.82</v>
      </c>
      <c r="L31" s="63">
        <v>187895.85</v>
      </c>
      <c r="M31" s="63">
        <v>0</v>
      </c>
      <c r="N31" s="63">
        <v>0</v>
      </c>
      <c r="O31" s="63">
        <v>0</v>
      </c>
    </row>
    <row r="32" spans="1:15" x14ac:dyDescent="0.2">
      <c r="A32" s="4" t="s">
        <v>51</v>
      </c>
      <c r="B32" s="4" t="s">
        <v>52</v>
      </c>
      <c r="C32" s="7">
        <v>0</v>
      </c>
      <c r="D32" s="7">
        <v>0</v>
      </c>
      <c r="E32" s="7">
        <v>0</v>
      </c>
      <c r="F32" s="7">
        <v>0</v>
      </c>
      <c r="G32" s="7">
        <v>0</v>
      </c>
      <c r="H32" s="7">
        <v>0</v>
      </c>
      <c r="I32" s="7">
        <v>0</v>
      </c>
      <c r="J32" s="7">
        <v>0</v>
      </c>
      <c r="K32" s="7">
        <v>317812.88</v>
      </c>
      <c r="L32" s="63">
        <v>341975.24</v>
      </c>
      <c r="M32" s="63">
        <v>0</v>
      </c>
      <c r="N32" s="63">
        <v>0</v>
      </c>
      <c r="O32" s="63">
        <v>0</v>
      </c>
    </row>
    <row r="33" spans="1:15" x14ac:dyDescent="0.2">
      <c r="A33" s="4" t="s">
        <v>53</v>
      </c>
      <c r="B33" s="4" t="s">
        <v>54</v>
      </c>
      <c r="C33" s="7">
        <v>0</v>
      </c>
      <c r="D33" s="7">
        <v>0</v>
      </c>
      <c r="E33" s="7">
        <v>0</v>
      </c>
      <c r="F33" s="7">
        <v>0</v>
      </c>
      <c r="G33" s="7">
        <v>0</v>
      </c>
      <c r="H33" s="7">
        <v>0</v>
      </c>
      <c r="I33" s="7">
        <v>0</v>
      </c>
      <c r="J33" s="7">
        <v>0</v>
      </c>
      <c r="K33" s="7">
        <v>21424.35</v>
      </c>
      <c r="L33" s="63">
        <v>23485.48</v>
      </c>
      <c r="M33" s="63">
        <v>0</v>
      </c>
      <c r="N33" s="63">
        <v>0</v>
      </c>
      <c r="O33" s="63">
        <v>0</v>
      </c>
    </row>
    <row r="34" spans="1:15" x14ac:dyDescent="0.2">
      <c r="A34" s="4" t="s">
        <v>55</v>
      </c>
      <c r="B34" s="4" t="s">
        <v>56</v>
      </c>
      <c r="C34" s="7">
        <v>0</v>
      </c>
      <c r="D34" s="7">
        <v>0</v>
      </c>
      <c r="E34" s="7">
        <v>0</v>
      </c>
      <c r="F34" s="7">
        <v>0</v>
      </c>
      <c r="G34" s="7">
        <v>0</v>
      </c>
      <c r="H34" s="7">
        <v>0</v>
      </c>
      <c r="I34" s="7">
        <v>0</v>
      </c>
      <c r="J34" s="7">
        <v>0</v>
      </c>
      <c r="K34" s="7">
        <v>390293.24</v>
      </c>
      <c r="L34" s="63">
        <v>418088.93</v>
      </c>
      <c r="M34" s="63">
        <v>0</v>
      </c>
      <c r="N34" s="63">
        <v>0</v>
      </c>
      <c r="O34" s="63">
        <v>0</v>
      </c>
    </row>
    <row r="35" spans="1:15" x14ac:dyDescent="0.2">
      <c r="A35" s="4" t="s">
        <v>57</v>
      </c>
      <c r="B35" s="4" t="s">
        <v>58</v>
      </c>
      <c r="C35" s="7">
        <v>0</v>
      </c>
      <c r="D35" s="7">
        <v>0</v>
      </c>
      <c r="E35" s="7">
        <v>0</v>
      </c>
      <c r="F35" s="7">
        <v>0</v>
      </c>
      <c r="G35" s="7">
        <v>0</v>
      </c>
      <c r="H35" s="7">
        <v>0</v>
      </c>
      <c r="I35" s="7">
        <v>0</v>
      </c>
      <c r="J35" s="7">
        <v>0</v>
      </c>
      <c r="K35" s="7">
        <v>52942.7</v>
      </c>
      <c r="L35" s="63">
        <v>0</v>
      </c>
      <c r="M35" s="63">
        <v>0</v>
      </c>
      <c r="N35" s="63">
        <v>0</v>
      </c>
      <c r="O35" s="63">
        <v>0</v>
      </c>
    </row>
    <row r="36" spans="1:15" x14ac:dyDescent="0.2">
      <c r="A36" s="4" t="s">
        <v>59</v>
      </c>
      <c r="B36" s="4" t="s">
        <v>60</v>
      </c>
      <c r="C36" s="7">
        <v>0</v>
      </c>
      <c r="D36" s="7">
        <v>0</v>
      </c>
      <c r="E36" s="7">
        <v>0</v>
      </c>
      <c r="F36" s="7">
        <v>0</v>
      </c>
      <c r="G36" s="7">
        <v>0</v>
      </c>
      <c r="H36" s="7">
        <v>0</v>
      </c>
      <c r="I36" s="7">
        <v>0</v>
      </c>
      <c r="J36" s="7">
        <v>0</v>
      </c>
      <c r="K36" s="7">
        <v>149702.92000000001</v>
      </c>
      <c r="L36" s="63">
        <v>164076.70000000001</v>
      </c>
      <c r="M36" s="63">
        <v>0</v>
      </c>
      <c r="N36" s="63">
        <v>0</v>
      </c>
      <c r="O36" s="63">
        <v>0</v>
      </c>
    </row>
    <row r="37" spans="1:15" x14ac:dyDescent="0.2">
      <c r="A37" s="4" t="s">
        <v>61</v>
      </c>
      <c r="B37" s="4" t="s">
        <v>62</v>
      </c>
      <c r="C37" s="7">
        <v>0</v>
      </c>
      <c r="D37" s="7">
        <v>0</v>
      </c>
      <c r="E37" s="7">
        <v>0</v>
      </c>
      <c r="F37" s="7">
        <v>0</v>
      </c>
      <c r="G37" s="7">
        <v>0</v>
      </c>
      <c r="H37" s="7">
        <v>0</v>
      </c>
      <c r="I37" s="7">
        <v>0</v>
      </c>
      <c r="J37" s="7">
        <v>0</v>
      </c>
      <c r="K37" s="7">
        <v>45526.73</v>
      </c>
      <c r="L37" s="63">
        <v>49906.86</v>
      </c>
      <c r="M37" s="63">
        <v>0</v>
      </c>
      <c r="N37" s="63">
        <v>0</v>
      </c>
      <c r="O37" s="63">
        <v>0</v>
      </c>
    </row>
    <row r="38" spans="1:15" x14ac:dyDescent="0.2">
      <c r="A38" s="4" t="s">
        <v>63</v>
      </c>
      <c r="B38" s="4" t="s">
        <v>64</v>
      </c>
      <c r="C38" s="7">
        <v>0</v>
      </c>
      <c r="D38" s="7">
        <v>0</v>
      </c>
      <c r="E38" s="7">
        <v>0</v>
      </c>
      <c r="F38" s="7">
        <v>0</v>
      </c>
      <c r="G38" s="7">
        <v>0</v>
      </c>
      <c r="H38" s="7">
        <v>0</v>
      </c>
      <c r="I38" s="7">
        <v>0</v>
      </c>
      <c r="J38" s="7">
        <v>0</v>
      </c>
      <c r="K38" s="7">
        <v>331344.27</v>
      </c>
      <c r="L38" s="63">
        <v>321056.28999999998</v>
      </c>
      <c r="M38" s="63">
        <v>0</v>
      </c>
      <c r="N38" s="63">
        <v>0</v>
      </c>
      <c r="O38" s="63">
        <v>0</v>
      </c>
    </row>
    <row r="39" spans="1:15" x14ac:dyDescent="0.2">
      <c r="A39" s="4" t="s">
        <v>65</v>
      </c>
      <c r="B39" s="4" t="s">
        <v>66</v>
      </c>
      <c r="C39" s="7">
        <v>0</v>
      </c>
      <c r="D39" s="7">
        <v>0</v>
      </c>
      <c r="E39" s="7">
        <v>0</v>
      </c>
      <c r="F39" s="7">
        <v>0</v>
      </c>
      <c r="G39" s="7">
        <v>0</v>
      </c>
      <c r="H39" s="7">
        <v>0</v>
      </c>
      <c r="I39" s="7">
        <v>0</v>
      </c>
      <c r="J39" s="7">
        <v>0</v>
      </c>
      <c r="K39" s="7">
        <v>21424.35</v>
      </c>
      <c r="L39" s="63">
        <v>23485.48</v>
      </c>
      <c r="M39" s="63">
        <v>0</v>
      </c>
      <c r="N39" s="63">
        <v>0</v>
      </c>
      <c r="O39" s="63">
        <v>0</v>
      </c>
    </row>
    <row r="40" spans="1:15" x14ac:dyDescent="0.2">
      <c r="A40" s="4" t="s">
        <v>67</v>
      </c>
      <c r="B40" s="4" t="s">
        <v>68</v>
      </c>
      <c r="C40" s="7">
        <v>0</v>
      </c>
      <c r="D40" s="7">
        <v>0</v>
      </c>
      <c r="E40" s="7">
        <v>0</v>
      </c>
      <c r="F40" s="7">
        <v>0</v>
      </c>
      <c r="G40" s="7">
        <v>0</v>
      </c>
      <c r="H40" s="7">
        <v>0</v>
      </c>
      <c r="I40" s="7">
        <v>0</v>
      </c>
      <c r="J40" s="7">
        <v>0</v>
      </c>
      <c r="K40" s="7">
        <v>58375.43</v>
      </c>
      <c r="L40" s="63">
        <v>0</v>
      </c>
      <c r="M40" s="63">
        <v>0</v>
      </c>
      <c r="N40" s="63">
        <v>0</v>
      </c>
      <c r="O40" s="63">
        <v>0</v>
      </c>
    </row>
    <row r="41" spans="1:15" x14ac:dyDescent="0.2">
      <c r="A41" s="4" t="s">
        <v>69</v>
      </c>
      <c r="B41" s="4" t="s">
        <v>70</v>
      </c>
      <c r="C41" s="7">
        <v>0</v>
      </c>
      <c r="D41" s="7">
        <v>0</v>
      </c>
      <c r="E41" s="7">
        <v>0</v>
      </c>
      <c r="F41" s="7">
        <v>0</v>
      </c>
      <c r="G41" s="7">
        <v>0</v>
      </c>
      <c r="H41" s="7">
        <v>0</v>
      </c>
      <c r="I41" s="7">
        <v>0</v>
      </c>
      <c r="J41" s="7">
        <v>0</v>
      </c>
      <c r="K41" s="7">
        <v>61049.88</v>
      </c>
      <c r="L41" s="63">
        <v>46475.69</v>
      </c>
      <c r="M41" s="63">
        <v>0</v>
      </c>
      <c r="N41" s="63">
        <v>0</v>
      </c>
      <c r="O41" s="63">
        <v>0</v>
      </c>
    </row>
    <row r="42" spans="1:15" x14ac:dyDescent="0.2">
      <c r="A42" s="4" t="s">
        <v>71</v>
      </c>
      <c r="B42" s="4" t="s">
        <v>72</v>
      </c>
      <c r="C42" s="7">
        <v>0</v>
      </c>
      <c r="D42" s="7">
        <v>0</v>
      </c>
      <c r="E42" s="7">
        <v>0</v>
      </c>
      <c r="F42" s="7">
        <v>0</v>
      </c>
      <c r="G42" s="7">
        <v>0</v>
      </c>
      <c r="H42" s="7">
        <v>0</v>
      </c>
      <c r="I42" s="7">
        <v>0</v>
      </c>
      <c r="J42" s="7">
        <v>0</v>
      </c>
      <c r="K42" s="7">
        <v>189737.01</v>
      </c>
      <c r="L42" s="63">
        <v>195853.62</v>
      </c>
      <c r="M42" s="63">
        <v>0</v>
      </c>
      <c r="N42" s="63">
        <v>0</v>
      </c>
      <c r="O42" s="63">
        <v>0</v>
      </c>
    </row>
    <row r="43" spans="1:15" x14ac:dyDescent="0.2">
      <c r="A43" s="4" t="s">
        <v>73</v>
      </c>
      <c r="B43" s="4" t="s">
        <v>74</v>
      </c>
      <c r="C43" s="7">
        <v>0</v>
      </c>
      <c r="D43" s="7">
        <v>0</v>
      </c>
      <c r="E43" s="7">
        <v>0</v>
      </c>
      <c r="F43" s="7">
        <v>0</v>
      </c>
      <c r="G43" s="7">
        <v>0</v>
      </c>
      <c r="H43" s="7">
        <v>0</v>
      </c>
      <c r="I43" s="7">
        <v>0</v>
      </c>
      <c r="J43" s="7">
        <v>0</v>
      </c>
      <c r="K43" s="7">
        <v>125067.17</v>
      </c>
      <c r="L43" s="63">
        <v>130527.19</v>
      </c>
      <c r="M43" s="63">
        <v>0</v>
      </c>
      <c r="N43" s="63">
        <v>0</v>
      </c>
      <c r="O43" s="63">
        <v>0</v>
      </c>
    </row>
    <row r="44" spans="1:15" x14ac:dyDescent="0.2">
      <c r="A44" s="4" t="s">
        <v>75</v>
      </c>
      <c r="B44" s="4" t="s">
        <v>76</v>
      </c>
      <c r="C44" s="7">
        <v>0</v>
      </c>
      <c r="D44" s="7">
        <v>0</v>
      </c>
      <c r="E44" s="7">
        <v>0</v>
      </c>
      <c r="F44" s="7">
        <v>0</v>
      </c>
      <c r="G44" s="7">
        <v>0</v>
      </c>
      <c r="H44" s="7">
        <v>0</v>
      </c>
      <c r="I44" s="7">
        <v>0</v>
      </c>
      <c r="J44" s="7">
        <v>0</v>
      </c>
      <c r="K44" s="7">
        <v>115219.78</v>
      </c>
      <c r="L44" s="63">
        <v>118564.76000000001</v>
      </c>
      <c r="M44" s="63">
        <v>0</v>
      </c>
      <c r="N44" s="63">
        <v>0</v>
      </c>
      <c r="O44" s="63">
        <v>0</v>
      </c>
    </row>
    <row r="45" spans="1:15" x14ac:dyDescent="0.2">
      <c r="A45" s="4" t="s">
        <v>77</v>
      </c>
      <c r="B45" s="4" t="s">
        <v>78</v>
      </c>
      <c r="C45" s="7">
        <v>0</v>
      </c>
      <c r="D45" s="7">
        <v>0</v>
      </c>
      <c r="E45" s="7">
        <v>0</v>
      </c>
      <c r="F45" s="7">
        <v>0</v>
      </c>
      <c r="G45" s="7">
        <v>0</v>
      </c>
      <c r="H45" s="7">
        <v>0</v>
      </c>
      <c r="I45" s="7">
        <v>0</v>
      </c>
      <c r="J45" s="7">
        <v>0</v>
      </c>
      <c r="K45" s="7">
        <v>45526.69</v>
      </c>
      <c r="L45" s="63">
        <v>49906.700000000004</v>
      </c>
      <c r="M45" s="63">
        <v>0</v>
      </c>
      <c r="N45" s="63">
        <v>0</v>
      </c>
      <c r="O45" s="63">
        <v>0</v>
      </c>
    </row>
    <row r="46" spans="1:15" x14ac:dyDescent="0.2">
      <c r="A46" s="4" t="s">
        <v>79</v>
      </c>
      <c r="B46" s="4" t="s">
        <v>80</v>
      </c>
      <c r="C46" s="7">
        <v>0</v>
      </c>
      <c r="D46" s="7">
        <v>0</v>
      </c>
      <c r="E46" s="7">
        <v>0</v>
      </c>
      <c r="F46" s="7">
        <v>0</v>
      </c>
      <c r="G46" s="7">
        <v>0</v>
      </c>
      <c r="H46" s="7">
        <v>0</v>
      </c>
      <c r="I46" s="7">
        <v>0</v>
      </c>
      <c r="J46" s="7">
        <v>0</v>
      </c>
      <c r="K46" s="7">
        <v>160975.84</v>
      </c>
      <c r="L46" s="63">
        <v>186673.66</v>
      </c>
      <c r="M46" s="63">
        <v>0</v>
      </c>
      <c r="N46" s="63">
        <v>0</v>
      </c>
      <c r="O46" s="63">
        <v>0</v>
      </c>
    </row>
    <row r="47" spans="1:15" ht="13.5" thickBot="1" x14ac:dyDescent="0.25">
      <c r="B47" s="29" t="s">
        <v>29</v>
      </c>
      <c r="C47" s="11">
        <f>SUM(C23:C46)</f>
        <v>0</v>
      </c>
      <c r="D47" s="11">
        <f t="shared" ref="D47:K47" si="3">SUM(D23:D46)</f>
        <v>0</v>
      </c>
      <c r="E47" s="11">
        <f t="shared" si="3"/>
        <v>0</v>
      </c>
      <c r="F47" s="11">
        <f t="shared" si="3"/>
        <v>0</v>
      </c>
      <c r="G47" s="11">
        <f t="shared" si="3"/>
        <v>0</v>
      </c>
      <c r="H47" s="11">
        <f t="shared" si="3"/>
        <v>0</v>
      </c>
      <c r="I47" s="11">
        <f t="shared" si="3"/>
        <v>0</v>
      </c>
      <c r="J47" s="11">
        <f t="shared" si="3"/>
        <v>0</v>
      </c>
      <c r="K47" s="11">
        <f t="shared" si="3"/>
        <v>3457192.17</v>
      </c>
      <c r="L47" s="11">
        <f>SUM(L23:L46)</f>
        <v>3534059.4300000006</v>
      </c>
      <c r="M47" s="11">
        <f>SUM(M23:M46)</f>
        <v>0</v>
      </c>
      <c r="N47" s="11">
        <f>SUM(N23:N46)</f>
        <v>0</v>
      </c>
      <c r="O47" s="11">
        <f>SUM(O23:O46)</f>
        <v>0</v>
      </c>
    </row>
    <row r="48" spans="1:15" ht="13.5" thickTop="1" x14ac:dyDescent="0.2">
      <c r="B48" s="4" t="s">
        <v>30</v>
      </c>
      <c r="C48" s="36"/>
      <c r="D48" s="7">
        <f>D47-C47</f>
        <v>0</v>
      </c>
      <c r="E48" s="7">
        <f t="shared" ref="E48:K48" si="4">E47-D47</f>
        <v>0</v>
      </c>
      <c r="F48" s="7">
        <f t="shared" si="4"/>
        <v>0</v>
      </c>
      <c r="G48" s="7">
        <f t="shared" si="4"/>
        <v>0</v>
      </c>
      <c r="H48" s="7">
        <f t="shared" si="4"/>
        <v>0</v>
      </c>
      <c r="I48" s="7">
        <f t="shared" si="4"/>
        <v>0</v>
      </c>
      <c r="J48" s="7">
        <f t="shared" si="4"/>
        <v>0</v>
      </c>
      <c r="K48" s="7">
        <f t="shared" si="4"/>
        <v>3457192.17</v>
      </c>
      <c r="L48" s="7">
        <f>L47-K47</f>
        <v>76867.260000000708</v>
      </c>
      <c r="M48" s="7">
        <f>M47-L47</f>
        <v>-3534059.4300000006</v>
      </c>
      <c r="N48" s="7">
        <f>N47-M47</f>
        <v>0</v>
      </c>
      <c r="O48" s="7">
        <f>O47-N47</f>
        <v>0</v>
      </c>
    </row>
    <row r="49" spans="1:15" s="49" customFormat="1" x14ac:dyDescent="0.2">
      <c r="B49" s="49" t="s">
        <v>31</v>
      </c>
      <c r="C49" s="57"/>
      <c r="K49" s="49" t="e">
        <f t="shared" ref="K49" si="5">K48/J47</f>
        <v>#DIV/0!</v>
      </c>
      <c r="L49" s="49">
        <f>L48/K47</f>
        <v>2.2234014257876994E-2</v>
      </c>
      <c r="M49" s="49">
        <f>M48/L47</f>
        <v>-1</v>
      </c>
      <c r="N49" s="49" t="e">
        <f>N48/M47</f>
        <v>#DIV/0!</v>
      </c>
      <c r="O49" s="49" t="e">
        <f>O48/N47</f>
        <v>#DIV/0!</v>
      </c>
    </row>
    <row r="50" spans="1:15" s="49" customFormat="1" x14ac:dyDescent="0.2">
      <c r="C50" s="57"/>
    </row>
    <row r="51" spans="1:15" s="49" customFormat="1" ht="13.5" thickBot="1" x14ac:dyDescent="0.25">
      <c r="B51" s="31" t="s">
        <v>81</v>
      </c>
      <c r="C51" s="32">
        <f>C47+C17</f>
        <v>1544756.9300000002</v>
      </c>
      <c r="D51" s="32">
        <f t="shared" ref="D51:L51" si="6">D47+D17</f>
        <v>1683276.1300000001</v>
      </c>
      <c r="E51" s="32">
        <f t="shared" si="6"/>
        <v>1681828.06</v>
      </c>
      <c r="F51" s="32">
        <f t="shared" si="6"/>
        <v>1639874.45</v>
      </c>
      <c r="G51" s="32">
        <f t="shared" si="6"/>
        <v>1847307.59</v>
      </c>
      <c r="H51" s="32">
        <f t="shared" si="6"/>
        <v>1858596.1</v>
      </c>
      <c r="I51" s="32">
        <f t="shared" si="6"/>
        <v>1909819.96</v>
      </c>
      <c r="J51" s="32">
        <f t="shared" si="6"/>
        <v>1859502.2</v>
      </c>
      <c r="K51" s="32">
        <f t="shared" si="6"/>
        <v>5824479.5399999991</v>
      </c>
      <c r="L51" s="32">
        <f t="shared" si="6"/>
        <v>5797021.830000001</v>
      </c>
      <c r="M51" s="32">
        <f t="shared" ref="M51:N51" si="7">M47+M17</f>
        <v>1833864.2799999998</v>
      </c>
      <c r="N51" s="32">
        <f t="shared" si="7"/>
        <v>1937182.83</v>
      </c>
      <c r="O51" s="32">
        <f t="shared" ref="O51" si="8">O47+O17</f>
        <v>1014423.1799999999</v>
      </c>
    </row>
    <row r="52" spans="1:15" s="50" customFormat="1" ht="13.5" thickTop="1" x14ac:dyDescent="0.2">
      <c r="B52" s="65"/>
      <c r="C52" s="66"/>
      <c r="D52" s="66"/>
      <c r="E52" s="66"/>
      <c r="F52" s="66"/>
      <c r="G52" s="66"/>
      <c r="H52" s="66"/>
      <c r="I52" s="66"/>
      <c r="J52" s="66"/>
      <c r="K52" s="66"/>
      <c r="L52" s="66"/>
      <c r="M52" s="66"/>
      <c r="N52" s="66"/>
      <c r="O52" s="66"/>
    </row>
    <row r="53" spans="1:15" x14ac:dyDescent="0.2">
      <c r="B53" s="1" t="s">
        <v>0</v>
      </c>
      <c r="C53" s="36"/>
      <c r="D53" s="36"/>
      <c r="E53" s="36"/>
      <c r="F53" s="36"/>
      <c r="G53" s="36"/>
      <c r="H53" s="36"/>
      <c r="I53" s="36"/>
    </row>
    <row r="54" spans="1:15" x14ac:dyDescent="0.2">
      <c r="A54" s="1" t="s">
        <v>82</v>
      </c>
      <c r="B54" s="1"/>
      <c r="I54" s="7"/>
    </row>
    <row r="55" spans="1:15" x14ac:dyDescent="0.2">
      <c r="A55" s="3" t="s">
        <v>83</v>
      </c>
      <c r="B55" s="2" t="s">
        <v>84</v>
      </c>
      <c r="C55" s="6">
        <v>0</v>
      </c>
      <c r="D55" s="6">
        <v>0</v>
      </c>
      <c r="E55" s="6">
        <v>0</v>
      </c>
      <c r="F55" s="6">
        <v>0</v>
      </c>
      <c r="G55" s="6">
        <v>0</v>
      </c>
      <c r="H55" s="6">
        <v>0</v>
      </c>
      <c r="I55" s="7">
        <v>0</v>
      </c>
      <c r="J55" s="7">
        <v>0</v>
      </c>
      <c r="K55" s="7">
        <v>0</v>
      </c>
      <c r="L55" s="64">
        <v>453135.56</v>
      </c>
      <c r="M55" s="6">
        <v>485065.15000000008</v>
      </c>
      <c r="N55" s="6">
        <v>696757.54</v>
      </c>
      <c r="O55" s="6">
        <v>0</v>
      </c>
    </row>
    <row r="56" spans="1:15" x14ac:dyDescent="0.2">
      <c r="A56" s="4" t="s">
        <v>15</v>
      </c>
      <c r="B56" s="4" t="s">
        <v>16</v>
      </c>
      <c r="C56" s="6">
        <v>271640.32000000001</v>
      </c>
      <c r="D56" s="6">
        <v>199932.50999999998</v>
      </c>
      <c r="E56" s="6">
        <v>212024.31</v>
      </c>
      <c r="F56" s="6">
        <v>165081.19</v>
      </c>
      <c r="G56" s="6">
        <v>208892.33000000002</v>
      </c>
      <c r="H56" s="6">
        <v>187363.71999999997</v>
      </c>
      <c r="I56" s="7">
        <v>162291.76000000004</v>
      </c>
      <c r="J56" s="7">
        <v>152239.74</v>
      </c>
      <c r="K56" s="7">
        <v>225869.86</v>
      </c>
      <c r="L56" s="8">
        <v>166471.41</v>
      </c>
      <c r="M56" s="6">
        <v>152961.25999999998</v>
      </c>
      <c r="N56" s="6">
        <v>110735.56</v>
      </c>
      <c r="O56" s="6">
        <v>141974.75</v>
      </c>
    </row>
    <row r="57" spans="1:15" x14ac:dyDescent="0.2">
      <c r="A57" s="4" t="s">
        <v>17</v>
      </c>
      <c r="B57" s="4" t="s">
        <v>18</v>
      </c>
      <c r="C57" s="6">
        <v>0</v>
      </c>
      <c r="D57" s="6">
        <v>26199.05</v>
      </c>
      <c r="E57" s="6">
        <v>44388.59</v>
      </c>
      <c r="F57" s="6">
        <v>42515.700000000004</v>
      </c>
      <c r="G57" s="6">
        <v>36493.43</v>
      </c>
      <c r="H57" s="6">
        <v>53459.78</v>
      </c>
      <c r="I57" s="7">
        <v>42685.21</v>
      </c>
      <c r="J57" s="7">
        <v>47307.12</v>
      </c>
      <c r="K57" s="7">
        <v>47572.77</v>
      </c>
      <c r="L57" s="8">
        <v>59645.98</v>
      </c>
      <c r="M57" s="6">
        <v>44387.92</v>
      </c>
      <c r="N57" s="6">
        <v>20974.54</v>
      </c>
      <c r="O57" s="6">
        <v>27282.59</v>
      </c>
    </row>
    <row r="58" spans="1:15" x14ac:dyDescent="0.2">
      <c r="A58" s="4" t="s">
        <v>85</v>
      </c>
      <c r="B58" s="4" t="s">
        <v>86</v>
      </c>
      <c r="C58" s="6">
        <v>34534.199999999997</v>
      </c>
      <c r="D58" s="6">
        <v>22550</v>
      </c>
      <c r="E58" s="6">
        <v>22550</v>
      </c>
      <c r="F58" s="6">
        <v>22549.9</v>
      </c>
      <c r="G58" s="6">
        <v>8217.2000000000007</v>
      </c>
      <c r="H58" s="6">
        <v>19351.599999999999</v>
      </c>
      <c r="I58" s="7">
        <v>39872.82</v>
      </c>
      <c r="J58" s="7">
        <v>22188.68</v>
      </c>
      <c r="K58" s="7">
        <v>0</v>
      </c>
      <c r="L58" s="8">
        <v>0</v>
      </c>
      <c r="M58" s="64">
        <v>0</v>
      </c>
      <c r="N58" s="7">
        <v>0</v>
      </c>
      <c r="O58" s="7">
        <v>0</v>
      </c>
    </row>
    <row r="59" spans="1:15" x14ac:dyDescent="0.2">
      <c r="A59" s="4" t="s">
        <v>19</v>
      </c>
      <c r="B59" s="4" t="s">
        <v>20</v>
      </c>
      <c r="C59" s="6">
        <v>135208.46999999997</v>
      </c>
      <c r="D59" s="6">
        <v>105651.68000000001</v>
      </c>
      <c r="E59" s="6">
        <v>53277.04</v>
      </c>
      <c r="F59" s="6">
        <v>51552.97</v>
      </c>
      <c r="G59" s="6">
        <v>61817.930000000008</v>
      </c>
      <c r="H59" s="6">
        <v>85463.13</v>
      </c>
      <c r="I59" s="7">
        <v>89165.500000000029</v>
      </c>
      <c r="J59" s="7">
        <v>76022.81</v>
      </c>
      <c r="K59" s="7">
        <v>0</v>
      </c>
      <c r="L59" s="8">
        <v>0</v>
      </c>
      <c r="M59" s="64">
        <v>0</v>
      </c>
      <c r="N59" s="7">
        <v>0</v>
      </c>
      <c r="O59" s="7">
        <v>0</v>
      </c>
    </row>
    <row r="60" spans="1:15" x14ac:dyDescent="0.2">
      <c r="A60" s="4" t="s">
        <v>21</v>
      </c>
      <c r="B60" s="4" t="s">
        <v>22</v>
      </c>
      <c r="C60" s="6">
        <v>124583.05</v>
      </c>
      <c r="D60" s="6">
        <v>150403.90000000002</v>
      </c>
      <c r="E60" s="6">
        <v>137777.45000000004</v>
      </c>
      <c r="F60" s="6">
        <v>151427.5</v>
      </c>
      <c r="G60" s="6">
        <v>141963.66</v>
      </c>
      <c r="H60" s="6">
        <v>144405.32000000004</v>
      </c>
      <c r="I60" s="7">
        <v>124640.9</v>
      </c>
      <c r="J60" s="7">
        <v>110927.11</v>
      </c>
      <c r="K60" s="7">
        <v>219722.35</v>
      </c>
      <c r="L60" s="8">
        <v>148753.60000000001</v>
      </c>
      <c r="M60" s="6">
        <v>107907.67000000003</v>
      </c>
      <c r="N60" s="6">
        <v>25969.55</v>
      </c>
      <c r="O60" s="6">
        <v>106085.26</v>
      </c>
    </row>
    <row r="61" spans="1:15" x14ac:dyDescent="0.2">
      <c r="A61" s="4" t="s">
        <v>87</v>
      </c>
      <c r="B61" s="4" t="s">
        <v>88</v>
      </c>
      <c r="C61" s="6">
        <v>47682.51</v>
      </c>
      <c r="D61" s="6">
        <v>51978.11</v>
      </c>
      <c r="E61" s="6">
        <v>54317.130000000005</v>
      </c>
      <c r="F61" s="6">
        <v>57276.55</v>
      </c>
      <c r="G61" s="6">
        <v>72579.489999999991</v>
      </c>
      <c r="H61" s="6">
        <v>73605.62</v>
      </c>
      <c r="I61" s="7">
        <v>0</v>
      </c>
      <c r="J61" s="7">
        <v>0</v>
      </c>
      <c r="K61" s="7">
        <v>0</v>
      </c>
      <c r="L61" s="8">
        <v>0</v>
      </c>
      <c r="M61" s="64">
        <v>0</v>
      </c>
      <c r="N61" s="7">
        <v>0</v>
      </c>
      <c r="O61" s="7">
        <v>0</v>
      </c>
    </row>
    <row r="62" spans="1:15" x14ac:dyDescent="0.2">
      <c r="A62" s="4" t="s">
        <v>23</v>
      </c>
      <c r="B62" s="4" t="s">
        <v>24</v>
      </c>
      <c r="C62" s="6">
        <v>429567.97</v>
      </c>
      <c r="D62" s="6">
        <v>497224.66999999993</v>
      </c>
      <c r="E62" s="6">
        <v>373779.1100000001</v>
      </c>
      <c r="F62" s="6">
        <v>369623.02</v>
      </c>
      <c r="G62" s="6">
        <v>355179.24999999994</v>
      </c>
      <c r="H62" s="6">
        <v>270955.37</v>
      </c>
      <c r="I62" s="7">
        <v>420322.62000000011</v>
      </c>
      <c r="J62" s="7">
        <v>594643.16</v>
      </c>
      <c r="K62" s="7">
        <v>784960.06</v>
      </c>
      <c r="L62" s="8">
        <v>417989.33</v>
      </c>
      <c r="M62" s="6">
        <v>194948.22</v>
      </c>
      <c r="N62" s="6">
        <v>126176.83</v>
      </c>
      <c r="O62" s="6">
        <v>0</v>
      </c>
    </row>
    <row r="63" spans="1:15" x14ac:dyDescent="0.2">
      <c r="A63" s="4" t="s">
        <v>25</v>
      </c>
      <c r="B63" s="4" t="s">
        <v>26</v>
      </c>
      <c r="C63" s="6">
        <v>0</v>
      </c>
      <c r="D63" s="6">
        <v>0</v>
      </c>
      <c r="E63" s="6">
        <v>0</v>
      </c>
      <c r="F63" s="6">
        <v>0</v>
      </c>
      <c r="G63" s="6">
        <v>0</v>
      </c>
      <c r="H63" s="6">
        <v>0</v>
      </c>
      <c r="I63" s="7">
        <v>0</v>
      </c>
      <c r="J63" s="7">
        <v>0</v>
      </c>
      <c r="K63" s="7">
        <v>118584.07</v>
      </c>
      <c r="L63" s="8">
        <v>137917.64000000001</v>
      </c>
      <c r="M63" s="64">
        <v>0</v>
      </c>
      <c r="N63" s="7">
        <v>0</v>
      </c>
      <c r="O63" s="7">
        <v>0</v>
      </c>
    </row>
    <row r="64" spans="1:15" x14ac:dyDescent="0.2">
      <c r="A64" s="4" t="s">
        <v>27</v>
      </c>
      <c r="B64" s="4" t="s">
        <v>28</v>
      </c>
      <c r="C64" s="6">
        <v>0</v>
      </c>
      <c r="D64" s="6">
        <v>0</v>
      </c>
      <c r="E64" s="6">
        <v>0</v>
      </c>
      <c r="F64" s="6">
        <v>0</v>
      </c>
      <c r="G64" s="6">
        <v>0</v>
      </c>
      <c r="H64" s="6">
        <v>0</v>
      </c>
      <c r="I64" s="7">
        <v>0</v>
      </c>
      <c r="J64" s="7">
        <v>0</v>
      </c>
      <c r="K64" s="7">
        <v>44338.46</v>
      </c>
      <c r="L64" s="8">
        <v>29001.62</v>
      </c>
      <c r="M64" s="6">
        <v>67867.679999999993</v>
      </c>
      <c r="N64" s="6">
        <v>20754.490000000002</v>
      </c>
      <c r="O64" s="6">
        <v>0</v>
      </c>
    </row>
    <row r="65" spans="1:15" x14ac:dyDescent="0.2">
      <c r="A65" s="4" t="s">
        <v>89</v>
      </c>
      <c r="B65" s="4" t="s">
        <v>90</v>
      </c>
      <c r="C65" s="6">
        <v>13213.2</v>
      </c>
      <c r="D65" s="6">
        <v>12380.2</v>
      </c>
      <c r="E65" s="6">
        <v>12747.5</v>
      </c>
      <c r="F65" s="6">
        <v>0</v>
      </c>
      <c r="G65" s="6">
        <v>0</v>
      </c>
      <c r="H65" s="6">
        <v>0</v>
      </c>
      <c r="I65" s="7">
        <v>0</v>
      </c>
      <c r="J65" s="7">
        <v>0</v>
      </c>
      <c r="K65" s="7">
        <v>0</v>
      </c>
      <c r="L65" s="8">
        <v>0</v>
      </c>
      <c r="M65" s="64">
        <v>0</v>
      </c>
      <c r="N65" s="7">
        <v>0</v>
      </c>
      <c r="O65" s="7">
        <v>0</v>
      </c>
    </row>
    <row r="66" spans="1:15" ht="13.5" thickBot="1" x14ac:dyDescent="0.25">
      <c r="B66" s="26" t="s">
        <v>91</v>
      </c>
      <c r="C66" s="10">
        <f>SUM(C56:C65)</f>
        <v>1056429.72</v>
      </c>
      <c r="D66" s="10">
        <f t="shared" ref="D66:K66" si="9">SUM(D56:D65)</f>
        <v>1066320.1199999999</v>
      </c>
      <c r="E66" s="10">
        <f t="shared" si="9"/>
        <v>910861.13000000012</v>
      </c>
      <c r="F66" s="10">
        <f t="shared" si="9"/>
        <v>860026.83000000007</v>
      </c>
      <c r="G66" s="10">
        <f t="shared" si="9"/>
        <v>885143.29</v>
      </c>
      <c r="H66" s="10">
        <f t="shared" si="9"/>
        <v>834604.54</v>
      </c>
      <c r="I66" s="11">
        <f t="shared" si="9"/>
        <v>878978.81000000017</v>
      </c>
      <c r="J66" s="11">
        <f t="shared" ref="J66" si="10">SUM(J56:J65)</f>
        <v>1003328.62</v>
      </c>
      <c r="K66" s="11">
        <f t="shared" si="9"/>
        <v>1441047.57</v>
      </c>
      <c r="L66" s="11">
        <f>SUM(L55:L65)</f>
        <v>1412915.1400000001</v>
      </c>
      <c r="M66" s="11">
        <f>SUM(M55:M65)</f>
        <v>1053137.9000000001</v>
      </c>
      <c r="N66" s="11">
        <f>SUM(N55:N65)</f>
        <v>1001368.5100000001</v>
      </c>
      <c r="O66" s="11">
        <f>SUM(O55:O65)</f>
        <v>275342.59999999998</v>
      </c>
    </row>
    <row r="67" spans="1:15" ht="13.5" thickTop="1" x14ac:dyDescent="0.2">
      <c r="B67" s="4" t="s">
        <v>30</v>
      </c>
      <c r="D67" s="7">
        <f>D66-C66</f>
        <v>9890.3999999999069</v>
      </c>
      <c r="E67" s="7">
        <f t="shared" ref="E67:K67" si="11">E66-D66</f>
        <v>-155458.98999999976</v>
      </c>
      <c r="F67" s="7">
        <f t="shared" si="11"/>
        <v>-50834.300000000047</v>
      </c>
      <c r="G67" s="7">
        <f t="shared" si="11"/>
        <v>25116.459999999963</v>
      </c>
      <c r="H67" s="7">
        <f t="shared" si="11"/>
        <v>-50538.75</v>
      </c>
      <c r="I67" s="7">
        <f t="shared" si="11"/>
        <v>44374.270000000135</v>
      </c>
      <c r="J67" s="7">
        <f t="shared" si="11"/>
        <v>124349.80999999982</v>
      </c>
      <c r="K67" s="7">
        <f t="shared" si="11"/>
        <v>437718.95000000007</v>
      </c>
      <c r="L67" s="7">
        <f>L66-K66</f>
        <v>-28132.429999999935</v>
      </c>
      <c r="M67" s="7">
        <f>M66-L66</f>
        <v>-359777.24</v>
      </c>
      <c r="N67" s="7">
        <f>N66-M66</f>
        <v>-51769.390000000014</v>
      </c>
      <c r="O67" s="7">
        <f>O66-N66</f>
        <v>-726025.91000000015</v>
      </c>
    </row>
    <row r="68" spans="1:15" s="49" customFormat="1" x14ac:dyDescent="0.2">
      <c r="B68" s="49" t="s">
        <v>31</v>
      </c>
      <c r="D68" s="49">
        <f>D67/C66</f>
        <v>9.3620993547965572E-3</v>
      </c>
      <c r="E68" s="49">
        <f t="shared" ref="E68:K68" si="12">E67/D66</f>
        <v>-0.14579016852837756</v>
      </c>
      <c r="F68" s="49">
        <f t="shared" si="12"/>
        <v>-5.5809056205966372E-2</v>
      </c>
      <c r="G68" s="49">
        <f t="shared" si="12"/>
        <v>2.9204274941050341E-2</v>
      </c>
      <c r="H68" s="49">
        <f t="shared" si="12"/>
        <v>-5.7096687701264727E-2</v>
      </c>
      <c r="I68" s="49">
        <f t="shared" si="12"/>
        <v>5.3168018951826136E-2</v>
      </c>
      <c r="J68" s="49">
        <f t="shared" si="12"/>
        <v>0.14147077106443534</v>
      </c>
      <c r="K68" s="49">
        <f t="shared" si="12"/>
        <v>0.43626678365857846</v>
      </c>
      <c r="L68" s="49">
        <f>L67/K66</f>
        <v>-1.9522207722816487E-2</v>
      </c>
      <c r="M68" s="49">
        <f>M67/L66</f>
        <v>-0.25463471217386768</v>
      </c>
      <c r="N68" s="49">
        <f>N67/M66</f>
        <v>-4.915727560464779E-2</v>
      </c>
      <c r="O68" s="49">
        <f>O67/N66</f>
        <v>-0.72503369413923358</v>
      </c>
    </row>
    <row r="69" spans="1:15" s="49" customFormat="1" x14ac:dyDescent="0.2"/>
    <row r="70" spans="1:15" x14ac:dyDescent="0.2">
      <c r="B70" s="1" t="s">
        <v>32</v>
      </c>
      <c r="D70" s="48"/>
      <c r="E70" s="48"/>
      <c r="F70" s="48"/>
      <c r="G70" s="48"/>
      <c r="H70" s="48"/>
      <c r="I70" s="30"/>
      <c r="J70" s="30"/>
      <c r="K70" s="30"/>
      <c r="L70" s="30"/>
      <c r="M70" s="30"/>
    </row>
    <row r="71" spans="1:15" x14ac:dyDescent="0.2">
      <c r="A71" s="1" t="s">
        <v>82</v>
      </c>
      <c r="B71" s="1"/>
      <c r="D71" s="48"/>
      <c r="E71" s="48"/>
      <c r="F71" s="48"/>
      <c r="G71" s="48"/>
      <c r="H71" s="48"/>
      <c r="I71" s="30"/>
      <c r="J71" s="30"/>
      <c r="K71" s="30"/>
      <c r="L71" s="30"/>
      <c r="M71" s="30"/>
    </row>
    <row r="72" spans="1:15" x14ac:dyDescent="0.2">
      <c r="A72" s="2" t="s">
        <v>92</v>
      </c>
      <c r="B72" s="4" t="s">
        <v>34</v>
      </c>
      <c r="C72" s="6">
        <v>0</v>
      </c>
      <c r="D72" s="48">
        <v>0</v>
      </c>
      <c r="E72" s="48">
        <v>0</v>
      </c>
      <c r="F72" s="48">
        <v>0</v>
      </c>
      <c r="G72" s="48">
        <v>0</v>
      </c>
      <c r="H72" s="48">
        <v>0</v>
      </c>
      <c r="I72" s="30">
        <v>0</v>
      </c>
      <c r="J72" s="30">
        <v>0</v>
      </c>
      <c r="K72" s="30">
        <v>0</v>
      </c>
      <c r="L72" s="30">
        <v>0</v>
      </c>
      <c r="M72" s="30">
        <v>0</v>
      </c>
      <c r="N72" s="30">
        <v>0</v>
      </c>
      <c r="O72" s="30">
        <v>0</v>
      </c>
    </row>
    <row r="73" spans="1:15" x14ac:dyDescent="0.2">
      <c r="A73" s="4" t="s">
        <v>33</v>
      </c>
      <c r="B73" s="4" t="s">
        <v>34</v>
      </c>
      <c r="C73" s="6">
        <v>0</v>
      </c>
      <c r="D73" s="6">
        <v>0</v>
      </c>
      <c r="E73" s="6">
        <v>0</v>
      </c>
      <c r="F73" s="6">
        <v>0</v>
      </c>
      <c r="G73" s="6">
        <v>0</v>
      </c>
      <c r="H73" s="6">
        <v>0</v>
      </c>
      <c r="I73" s="6">
        <v>0</v>
      </c>
      <c r="J73" s="6">
        <v>0</v>
      </c>
      <c r="K73" s="6">
        <v>326201.61</v>
      </c>
      <c r="L73" s="7">
        <f>284078.79+6000-440</f>
        <v>289638.78999999998</v>
      </c>
      <c r="M73" s="30">
        <v>0</v>
      </c>
      <c r="N73" s="30">
        <v>0</v>
      </c>
      <c r="O73" s="30">
        <v>0</v>
      </c>
    </row>
    <row r="74" spans="1:15" x14ac:dyDescent="0.2">
      <c r="A74" s="4" t="s">
        <v>35</v>
      </c>
      <c r="B74" s="4" t="s">
        <v>36</v>
      </c>
      <c r="C74" s="6">
        <v>0</v>
      </c>
      <c r="D74" s="6">
        <v>0</v>
      </c>
      <c r="E74" s="6">
        <v>0</v>
      </c>
      <c r="F74" s="6">
        <v>0</v>
      </c>
      <c r="G74" s="6">
        <v>0</v>
      </c>
      <c r="H74" s="6">
        <v>0</v>
      </c>
      <c r="I74" s="6">
        <v>0</v>
      </c>
      <c r="J74" s="6">
        <v>0</v>
      </c>
      <c r="K74" s="30">
        <v>244691.94</v>
      </c>
      <c r="L74" s="30">
        <v>260904.42</v>
      </c>
      <c r="M74" s="30">
        <v>0</v>
      </c>
      <c r="N74" s="30">
        <v>0</v>
      </c>
      <c r="O74" s="30">
        <v>0</v>
      </c>
    </row>
    <row r="75" spans="1:15" x14ac:dyDescent="0.2">
      <c r="A75" s="5" t="s">
        <v>37</v>
      </c>
      <c r="B75" s="5" t="s">
        <v>38</v>
      </c>
      <c r="C75" s="6">
        <v>0</v>
      </c>
      <c r="D75" s="6">
        <v>0</v>
      </c>
      <c r="E75" s="6">
        <v>0</v>
      </c>
      <c r="F75" s="6">
        <v>0</v>
      </c>
      <c r="G75" s="6">
        <v>0</v>
      </c>
      <c r="H75" s="6">
        <v>0</v>
      </c>
      <c r="I75" s="6">
        <v>0</v>
      </c>
      <c r="J75" s="6">
        <v>0</v>
      </c>
      <c r="K75" s="30">
        <v>163019.62</v>
      </c>
      <c r="L75" s="30">
        <v>169429.29</v>
      </c>
      <c r="M75" s="30">
        <v>0</v>
      </c>
      <c r="N75" s="30">
        <v>0</v>
      </c>
      <c r="O75" s="30">
        <v>0</v>
      </c>
    </row>
    <row r="76" spans="1:15" x14ac:dyDescent="0.2">
      <c r="A76" s="5" t="s">
        <v>39</v>
      </c>
      <c r="B76" s="5" t="s">
        <v>40</v>
      </c>
      <c r="C76" s="6">
        <v>0</v>
      </c>
      <c r="D76" s="6">
        <v>0</v>
      </c>
      <c r="E76" s="6">
        <v>0</v>
      </c>
      <c r="F76" s="6">
        <v>0</v>
      </c>
      <c r="G76" s="6">
        <v>0</v>
      </c>
      <c r="H76" s="6">
        <v>0</v>
      </c>
      <c r="I76" s="6">
        <v>0</v>
      </c>
      <c r="J76" s="6">
        <v>0</v>
      </c>
      <c r="K76" s="30">
        <v>35749.269999999997</v>
      </c>
      <c r="L76" s="30">
        <v>34392.15</v>
      </c>
      <c r="M76" s="30">
        <v>0</v>
      </c>
      <c r="N76" s="30">
        <v>0</v>
      </c>
      <c r="O76" s="30">
        <v>0</v>
      </c>
    </row>
    <row r="77" spans="1:15" x14ac:dyDescent="0.2">
      <c r="A77" s="5" t="s">
        <v>93</v>
      </c>
      <c r="B77" s="5" t="s">
        <v>94</v>
      </c>
      <c r="C77" s="6">
        <v>0</v>
      </c>
      <c r="D77" s="6">
        <v>0</v>
      </c>
      <c r="E77" s="6">
        <v>0</v>
      </c>
      <c r="F77" s="6">
        <v>0</v>
      </c>
      <c r="G77" s="6">
        <v>0</v>
      </c>
      <c r="H77" s="6">
        <v>0</v>
      </c>
      <c r="I77" s="6">
        <v>0</v>
      </c>
      <c r="J77" s="6">
        <v>0</v>
      </c>
      <c r="K77" s="30">
        <v>2668.47</v>
      </c>
      <c r="L77" s="30">
        <v>3680.67</v>
      </c>
      <c r="M77" s="30">
        <v>0</v>
      </c>
      <c r="N77" s="30">
        <v>0</v>
      </c>
      <c r="O77" s="30">
        <v>0</v>
      </c>
    </row>
    <row r="78" spans="1:15" x14ac:dyDescent="0.2">
      <c r="A78" s="5" t="s">
        <v>41</v>
      </c>
      <c r="B78" s="5" t="s">
        <v>42</v>
      </c>
      <c r="C78" s="6">
        <v>0</v>
      </c>
      <c r="D78" s="6">
        <v>0</v>
      </c>
      <c r="E78" s="6">
        <v>0</v>
      </c>
      <c r="F78" s="6">
        <v>0</v>
      </c>
      <c r="G78" s="6">
        <v>0</v>
      </c>
      <c r="H78" s="6">
        <v>0</v>
      </c>
      <c r="I78" s="6">
        <v>0</v>
      </c>
      <c r="J78" s="6">
        <v>0</v>
      </c>
      <c r="K78" s="30">
        <v>8339.01</v>
      </c>
      <c r="L78" s="30">
        <v>7938.46</v>
      </c>
      <c r="M78" s="30">
        <v>0</v>
      </c>
      <c r="N78" s="30">
        <v>0</v>
      </c>
      <c r="O78" s="30">
        <v>0</v>
      </c>
    </row>
    <row r="79" spans="1:15" x14ac:dyDescent="0.2">
      <c r="A79" s="5" t="s">
        <v>43</v>
      </c>
      <c r="B79" s="5" t="s">
        <v>44</v>
      </c>
      <c r="C79" s="6">
        <v>0</v>
      </c>
      <c r="D79" s="6">
        <v>0</v>
      </c>
      <c r="E79" s="6">
        <v>0</v>
      </c>
      <c r="F79" s="6">
        <v>0</v>
      </c>
      <c r="G79" s="6">
        <v>0</v>
      </c>
      <c r="H79" s="6">
        <v>0</v>
      </c>
      <c r="I79" s="6">
        <v>0</v>
      </c>
      <c r="J79" s="6">
        <v>0</v>
      </c>
      <c r="K79" s="30">
        <v>73264.25</v>
      </c>
      <c r="L79" s="30">
        <v>70004.52</v>
      </c>
      <c r="M79" s="30">
        <v>0</v>
      </c>
      <c r="N79" s="30">
        <v>0</v>
      </c>
      <c r="O79" s="30">
        <v>0</v>
      </c>
    </row>
    <row r="80" spans="1:15" x14ac:dyDescent="0.2">
      <c r="A80" s="4" t="s">
        <v>95</v>
      </c>
      <c r="B80" s="4" t="s">
        <v>96</v>
      </c>
      <c r="C80" s="6">
        <v>0</v>
      </c>
      <c r="D80" s="6">
        <v>0</v>
      </c>
      <c r="E80" s="6">
        <v>0</v>
      </c>
      <c r="F80" s="6">
        <v>0</v>
      </c>
      <c r="G80" s="6">
        <v>0</v>
      </c>
      <c r="H80" s="6">
        <v>0</v>
      </c>
      <c r="I80" s="6">
        <v>0</v>
      </c>
      <c r="J80" s="6">
        <v>0</v>
      </c>
      <c r="K80" s="30">
        <v>3735966.62</v>
      </c>
      <c r="L80" s="30">
        <v>3700251.91</v>
      </c>
      <c r="M80" s="30">
        <v>0</v>
      </c>
      <c r="N80" s="30">
        <v>0</v>
      </c>
      <c r="O80" s="30">
        <v>0</v>
      </c>
    </row>
    <row r="81" spans="1:15" x14ac:dyDescent="0.2">
      <c r="A81" s="4" t="s">
        <v>45</v>
      </c>
      <c r="B81" s="4" t="s">
        <v>46</v>
      </c>
      <c r="C81" s="6">
        <v>0</v>
      </c>
      <c r="D81" s="6">
        <v>0</v>
      </c>
      <c r="E81" s="6">
        <v>0</v>
      </c>
      <c r="F81" s="6">
        <v>0</v>
      </c>
      <c r="G81" s="6">
        <v>0</v>
      </c>
      <c r="H81" s="6">
        <v>0</v>
      </c>
      <c r="I81" s="6">
        <v>0</v>
      </c>
      <c r="J81" s="6">
        <v>0</v>
      </c>
      <c r="K81" s="30">
        <v>8090.28</v>
      </c>
      <c r="L81" s="30">
        <v>7779.33</v>
      </c>
      <c r="M81" s="30">
        <v>0</v>
      </c>
      <c r="N81" s="30">
        <v>0</v>
      </c>
      <c r="O81" s="30">
        <v>0</v>
      </c>
    </row>
    <row r="82" spans="1:15" x14ac:dyDescent="0.2">
      <c r="A82" s="4" t="s">
        <v>47</v>
      </c>
      <c r="B82" s="4" t="s">
        <v>48</v>
      </c>
      <c r="C82" s="6">
        <v>0</v>
      </c>
      <c r="D82" s="6">
        <v>0</v>
      </c>
      <c r="E82" s="6">
        <v>0</v>
      </c>
      <c r="F82" s="6">
        <v>0</v>
      </c>
      <c r="G82" s="6">
        <v>0</v>
      </c>
      <c r="H82" s="6">
        <v>0</v>
      </c>
      <c r="I82" s="6">
        <v>0</v>
      </c>
      <c r="J82" s="6">
        <v>0</v>
      </c>
      <c r="K82" s="30">
        <v>56645.22</v>
      </c>
      <c r="L82" s="30">
        <v>80251.460000000006</v>
      </c>
      <c r="M82" s="30">
        <v>0</v>
      </c>
      <c r="N82" s="30">
        <v>0</v>
      </c>
      <c r="O82" s="30">
        <v>0</v>
      </c>
    </row>
    <row r="83" spans="1:15" x14ac:dyDescent="0.2">
      <c r="A83" s="4" t="s">
        <v>97</v>
      </c>
      <c r="B83" s="4" t="s">
        <v>98</v>
      </c>
      <c r="C83" s="6">
        <v>0</v>
      </c>
      <c r="D83" s="6">
        <v>0</v>
      </c>
      <c r="E83" s="6">
        <v>0</v>
      </c>
      <c r="F83" s="6">
        <v>0</v>
      </c>
      <c r="G83" s="6">
        <v>0</v>
      </c>
      <c r="H83" s="6">
        <v>0</v>
      </c>
      <c r="I83" s="6">
        <v>0</v>
      </c>
      <c r="J83" s="6">
        <v>0</v>
      </c>
      <c r="K83" s="30">
        <v>0</v>
      </c>
      <c r="L83" s="30">
        <v>0</v>
      </c>
      <c r="M83" s="30">
        <v>0</v>
      </c>
      <c r="N83" s="30">
        <v>0</v>
      </c>
      <c r="O83" s="30">
        <v>0</v>
      </c>
    </row>
    <row r="84" spans="1:15" x14ac:dyDescent="0.2">
      <c r="A84" s="4" t="s">
        <v>49</v>
      </c>
      <c r="B84" s="4" t="s">
        <v>50</v>
      </c>
      <c r="C84" s="6">
        <v>0</v>
      </c>
      <c r="D84" s="6">
        <v>0</v>
      </c>
      <c r="E84" s="6">
        <v>0</v>
      </c>
      <c r="F84" s="6">
        <v>0</v>
      </c>
      <c r="G84" s="6">
        <v>0</v>
      </c>
      <c r="H84" s="6">
        <v>0</v>
      </c>
      <c r="I84" s="6">
        <v>0</v>
      </c>
      <c r="J84" s="6">
        <v>0</v>
      </c>
      <c r="K84" s="30">
        <v>109227.3</v>
      </c>
      <c r="L84" s="30">
        <v>165536.16</v>
      </c>
      <c r="M84" s="30">
        <v>0</v>
      </c>
      <c r="N84" s="30">
        <v>0</v>
      </c>
      <c r="O84" s="30">
        <v>0</v>
      </c>
    </row>
    <row r="85" spans="1:15" x14ac:dyDescent="0.2">
      <c r="A85" s="4" t="s">
        <v>51</v>
      </c>
      <c r="B85" s="4" t="s">
        <v>52</v>
      </c>
      <c r="C85" s="6">
        <v>0</v>
      </c>
      <c r="D85" s="6">
        <v>0</v>
      </c>
      <c r="E85" s="6">
        <v>0</v>
      </c>
      <c r="F85" s="6">
        <v>0</v>
      </c>
      <c r="G85" s="6">
        <v>0</v>
      </c>
      <c r="H85" s="6">
        <v>0</v>
      </c>
      <c r="I85" s="6">
        <v>0</v>
      </c>
      <c r="J85" s="6">
        <v>0</v>
      </c>
      <c r="K85" s="30">
        <v>295016.94</v>
      </c>
      <c r="L85" s="30">
        <v>310539.63</v>
      </c>
      <c r="M85" s="30">
        <v>0</v>
      </c>
      <c r="N85" s="30">
        <v>0</v>
      </c>
      <c r="O85" s="30">
        <v>0</v>
      </c>
    </row>
    <row r="86" spans="1:15" x14ac:dyDescent="0.2">
      <c r="A86" s="4" t="s">
        <v>53</v>
      </c>
      <c r="B86" s="4" t="s">
        <v>54</v>
      </c>
      <c r="C86" s="6">
        <v>0</v>
      </c>
      <c r="D86" s="6">
        <v>0</v>
      </c>
      <c r="E86" s="6">
        <v>0</v>
      </c>
      <c r="F86" s="6">
        <v>0</v>
      </c>
      <c r="G86" s="6">
        <v>0</v>
      </c>
      <c r="H86" s="6">
        <v>0</v>
      </c>
      <c r="I86" s="6">
        <v>0</v>
      </c>
      <c r="J86" s="6">
        <v>0</v>
      </c>
      <c r="K86" s="30">
        <v>17291.12</v>
      </c>
      <c r="L86" s="30">
        <v>10050.19</v>
      </c>
      <c r="M86" s="30">
        <v>0</v>
      </c>
      <c r="N86" s="30">
        <v>0</v>
      </c>
      <c r="O86" s="30">
        <v>0</v>
      </c>
    </row>
    <row r="87" spans="1:15" x14ac:dyDescent="0.2">
      <c r="A87" s="4" t="s">
        <v>55</v>
      </c>
      <c r="B87" s="4" t="s">
        <v>56</v>
      </c>
      <c r="C87" s="6">
        <v>0</v>
      </c>
      <c r="D87" s="6">
        <v>0</v>
      </c>
      <c r="E87" s="6">
        <v>0</v>
      </c>
      <c r="F87" s="6">
        <v>0</v>
      </c>
      <c r="G87" s="6">
        <v>0</v>
      </c>
      <c r="H87" s="6">
        <v>0</v>
      </c>
      <c r="I87" s="6">
        <v>0</v>
      </c>
      <c r="J87" s="6">
        <v>0</v>
      </c>
      <c r="K87" s="30">
        <v>500743.64</v>
      </c>
      <c r="L87" s="30">
        <v>590446.39</v>
      </c>
      <c r="M87" s="30">
        <v>0</v>
      </c>
      <c r="N87" s="30">
        <v>0</v>
      </c>
      <c r="O87" s="30">
        <v>0</v>
      </c>
    </row>
    <row r="88" spans="1:15" x14ac:dyDescent="0.2">
      <c r="A88" s="4" t="s">
        <v>57</v>
      </c>
      <c r="B88" s="4" t="s">
        <v>58</v>
      </c>
      <c r="C88" s="6">
        <v>0</v>
      </c>
      <c r="D88" s="6">
        <v>0</v>
      </c>
      <c r="E88" s="6">
        <v>0</v>
      </c>
      <c r="F88" s="6">
        <v>0</v>
      </c>
      <c r="G88" s="6">
        <v>0</v>
      </c>
      <c r="H88" s="6">
        <v>0</v>
      </c>
      <c r="I88" s="6">
        <v>0</v>
      </c>
      <c r="J88" s="6">
        <v>0</v>
      </c>
      <c r="K88" s="30">
        <v>37601.47</v>
      </c>
      <c r="L88" s="30">
        <v>114.17</v>
      </c>
      <c r="M88" s="30">
        <v>0</v>
      </c>
      <c r="N88" s="30">
        <v>0</v>
      </c>
      <c r="O88" s="30">
        <v>0</v>
      </c>
    </row>
    <row r="89" spans="1:15" x14ac:dyDescent="0.2">
      <c r="A89" s="4" t="s">
        <v>59</v>
      </c>
      <c r="B89" s="4" t="s">
        <v>60</v>
      </c>
      <c r="C89" s="6">
        <v>0</v>
      </c>
      <c r="D89" s="6">
        <v>0</v>
      </c>
      <c r="E89" s="6">
        <v>0</v>
      </c>
      <c r="F89" s="6">
        <v>0</v>
      </c>
      <c r="G89" s="6">
        <v>0</v>
      </c>
      <c r="H89" s="6">
        <v>0</v>
      </c>
      <c r="I89" s="6">
        <v>0</v>
      </c>
      <c r="J89" s="6">
        <v>0</v>
      </c>
      <c r="K89" s="30">
        <v>70309.47</v>
      </c>
      <c r="L89" s="30">
        <v>66635.649999999994</v>
      </c>
      <c r="M89" s="30">
        <v>0</v>
      </c>
      <c r="N89" s="30">
        <v>0</v>
      </c>
      <c r="O89" s="30">
        <v>0</v>
      </c>
    </row>
    <row r="90" spans="1:15" x14ac:dyDescent="0.2">
      <c r="A90" s="4" t="s">
        <v>61</v>
      </c>
      <c r="B90" s="4" t="s">
        <v>62</v>
      </c>
      <c r="C90" s="6">
        <v>0</v>
      </c>
      <c r="D90" s="6">
        <v>0</v>
      </c>
      <c r="E90" s="6">
        <v>0</v>
      </c>
      <c r="F90" s="6">
        <v>0</v>
      </c>
      <c r="G90" s="6">
        <v>0</v>
      </c>
      <c r="H90" s="6">
        <v>0</v>
      </c>
      <c r="I90" s="6">
        <v>0</v>
      </c>
      <c r="J90" s="6">
        <v>0</v>
      </c>
      <c r="K90" s="30">
        <v>58079.79</v>
      </c>
      <c r="L90" s="30">
        <v>62151.73</v>
      </c>
      <c r="M90" s="30">
        <v>0</v>
      </c>
      <c r="N90" s="30">
        <v>0</v>
      </c>
      <c r="O90" s="30">
        <v>0</v>
      </c>
    </row>
    <row r="91" spans="1:15" x14ac:dyDescent="0.2">
      <c r="A91" s="4" t="s">
        <v>63</v>
      </c>
      <c r="B91" s="4" t="s">
        <v>64</v>
      </c>
      <c r="C91" s="6">
        <v>0</v>
      </c>
      <c r="D91" s="6">
        <v>0</v>
      </c>
      <c r="E91" s="6">
        <v>0</v>
      </c>
      <c r="F91" s="6">
        <v>0</v>
      </c>
      <c r="G91" s="6">
        <v>0</v>
      </c>
      <c r="H91" s="6">
        <v>0</v>
      </c>
      <c r="I91" s="6">
        <v>0</v>
      </c>
      <c r="J91" s="6">
        <v>0</v>
      </c>
      <c r="K91" s="30">
        <v>165173.06</v>
      </c>
      <c r="L91" s="30">
        <v>158144.22</v>
      </c>
      <c r="M91" s="30">
        <v>0</v>
      </c>
      <c r="N91" s="30">
        <v>0</v>
      </c>
      <c r="O91" s="30">
        <v>0</v>
      </c>
    </row>
    <row r="92" spans="1:15" x14ac:dyDescent="0.2">
      <c r="A92" s="4" t="s">
        <v>65</v>
      </c>
      <c r="B92" s="4" t="s">
        <v>66</v>
      </c>
      <c r="C92" s="6">
        <v>0</v>
      </c>
      <c r="D92" s="6">
        <v>0</v>
      </c>
      <c r="E92" s="6">
        <v>0</v>
      </c>
      <c r="F92" s="6">
        <v>0</v>
      </c>
      <c r="G92" s="6">
        <v>0</v>
      </c>
      <c r="H92" s="6">
        <v>0</v>
      </c>
      <c r="I92" s="6">
        <v>0</v>
      </c>
      <c r="J92" s="6">
        <v>0</v>
      </c>
      <c r="K92" s="30">
        <v>12070.35</v>
      </c>
      <c r="L92" s="30">
        <v>11864.06</v>
      </c>
      <c r="M92" s="30">
        <v>0</v>
      </c>
      <c r="N92" s="30">
        <v>0</v>
      </c>
      <c r="O92" s="30">
        <v>0</v>
      </c>
    </row>
    <row r="93" spans="1:15" x14ac:dyDescent="0.2">
      <c r="A93" s="4" t="s">
        <v>67</v>
      </c>
      <c r="B93" s="4" t="s">
        <v>68</v>
      </c>
      <c r="C93" s="6">
        <v>0</v>
      </c>
      <c r="D93" s="6">
        <v>0</v>
      </c>
      <c r="E93" s="6">
        <v>0</v>
      </c>
      <c r="F93" s="6">
        <v>0</v>
      </c>
      <c r="G93" s="6">
        <v>0</v>
      </c>
      <c r="H93" s="6">
        <v>0</v>
      </c>
      <c r="I93" s="6">
        <v>0</v>
      </c>
      <c r="J93" s="6">
        <v>0</v>
      </c>
      <c r="K93" s="30">
        <v>33064.42</v>
      </c>
      <c r="L93" s="30">
        <v>114.17</v>
      </c>
      <c r="M93" s="30">
        <v>0</v>
      </c>
      <c r="N93" s="30">
        <v>0</v>
      </c>
      <c r="O93" s="30">
        <v>0</v>
      </c>
    </row>
    <row r="94" spans="1:15" x14ac:dyDescent="0.2">
      <c r="A94" s="4" t="s">
        <v>69</v>
      </c>
      <c r="B94" s="4" t="s">
        <v>70</v>
      </c>
      <c r="C94" s="6">
        <v>0</v>
      </c>
      <c r="D94" s="6">
        <v>0</v>
      </c>
      <c r="E94" s="6">
        <v>0</v>
      </c>
      <c r="F94" s="6">
        <v>0</v>
      </c>
      <c r="G94" s="6">
        <v>0</v>
      </c>
      <c r="H94" s="6">
        <v>0</v>
      </c>
      <c r="I94" s="6">
        <v>0</v>
      </c>
      <c r="J94" s="6">
        <v>0</v>
      </c>
      <c r="K94" s="30">
        <v>76798.509999999995</v>
      </c>
      <c r="L94" s="30">
        <v>71248.12</v>
      </c>
      <c r="M94" s="30">
        <v>0</v>
      </c>
      <c r="N94" s="30">
        <v>0</v>
      </c>
      <c r="O94" s="30">
        <v>0</v>
      </c>
    </row>
    <row r="95" spans="1:15" x14ac:dyDescent="0.2">
      <c r="A95" s="4" t="s">
        <v>71</v>
      </c>
      <c r="B95" s="4" t="s">
        <v>72</v>
      </c>
      <c r="C95" s="6">
        <v>0</v>
      </c>
      <c r="D95" s="6">
        <v>0</v>
      </c>
      <c r="E95" s="6">
        <v>0</v>
      </c>
      <c r="F95" s="6">
        <v>0</v>
      </c>
      <c r="G95" s="6">
        <v>0</v>
      </c>
      <c r="H95" s="6">
        <v>0</v>
      </c>
      <c r="I95" s="6">
        <v>0</v>
      </c>
      <c r="J95" s="6">
        <v>0</v>
      </c>
      <c r="K95" s="30">
        <v>59473.71</v>
      </c>
      <c r="L95" s="30">
        <v>67020.350000000006</v>
      </c>
      <c r="M95" s="30">
        <v>0</v>
      </c>
      <c r="N95" s="30">
        <v>0</v>
      </c>
      <c r="O95" s="30">
        <v>0</v>
      </c>
    </row>
    <row r="96" spans="1:15" x14ac:dyDescent="0.2">
      <c r="A96" s="4" t="s">
        <v>73</v>
      </c>
      <c r="B96" s="4" t="s">
        <v>74</v>
      </c>
      <c r="C96" s="6">
        <v>0</v>
      </c>
      <c r="D96" s="6">
        <v>0</v>
      </c>
      <c r="E96" s="6">
        <v>0</v>
      </c>
      <c r="F96" s="6">
        <v>0</v>
      </c>
      <c r="G96" s="6">
        <v>0</v>
      </c>
      <c r="H96" s="6">
        <v>0</v>
      </c>
      <c r="I96" s="6">
        <v>0</v>
      </c>
      <c r="J96" s="6">
        <v>0</v>
      </c>
      <c r="K96" s="30">
        <v>91601.76</v>
      </c>
      <c r="L96" s="30">
        <v>75795.92</v>
      </c>
      <c r="M96" s="30">
        <v>0</v>
      </c>
      <c r="N96" s="30">
        <v>0</v>
      </c>
      <c r="O96" s="30">
        <v>0</v>
      </c>
    </row>
    <row r="97" spans="1:15" x14ac:dyDescent="0.2">
      <c r="A97" s="4" t="s">
        <v>75</v>
      </c>
      <c r="B97" s="4" t="s">
        <v>76</v>
      </c>
      <c r="C97" s="6">
        <v>0</v>
      </c>
      <c r="D97" s="6">
        <v>0</v>
      </c>
      <c r="E97" s="6">
        <v>0</v>
      </c>
      <c r="F97" s="6">
        <v>0</v>
      </c>
      <c r="G97" s="6">
        <v>0</v>
      </c>
      <c r="H97" s="6">
        <v>0</v>
      </c>
      <c r="I97" s="6">
        <v>0</v>
      </c>
      <c r="J97" s="6">
        <v>0</v>
      </c>
      <c r="K97" s="30">
        <v>89624.72</v>
      </c>
      <c r="L97" s="30">
        <v>91315.27</v>
      </c>
      <c r="M97" s="30">
        <v>0</v>
      </c>
      <c r="N97" s="30">
        <v>0</v>
      </c>
      <c r="O97" s="30">
        <v>0</v>
      </c>
    </row>
    <row r="98" spans="1:15" x14ac:dyDescent="0.2">
      <c r="A98" s="4" t="s">
        <v>77</v>
      </c>
      <c r="B98" s="4" t="s">
        <v>78</v>
      </c>
      <c r="C98" s="6">
        <v>0</v>
      </c>
      <c r="D98" s="6">
        <v>0</v>
      </c>
      <c r="E98" s="6">
        <v>0</v>
      </c>
      <c r="F98" s="6">
        <v>0</v>
      </c>
      <c r="G98" s="6">
        <v>0</v>
      </c>
      <c r="H98" s="6">
        <v>0</v>
      </c>
      <c r="I98" s="6">
        <v>0</v>
      </c>
      <c r="J98" s="6">
        <v>0</v>
      </c>
      <c r="K98" s="30">
        <v>43611</v>
      </c>
      <c r="L98" s="30">
        <v>49805.599999999999</v>
      </c>
      <c r="M98" s="30">
        <v>0</v>
      </c>
      <c r="N98" s="30">
        <v>0</v>
      </c>
      <c r="O98" s="30">
        <v>0</v>
      </c>
    </row>
    <row r="99" spans="1:15" x14ac:dyDescent="0.2">
      <c r="A99" s="4" t="s">
        <v>79</v>
      </c>
      <c r="B99" s="4" t="s">
        <v>80</v>
      </c>
      <c r="C99" s="6">
        <v>0</v>
      </c>
      <c r="D99" s="6">
        <v>0</v>
      </c>
      <c r="E99" s="6">
        <v>0</v>
      </c>
      <c r="F99" s="6">
        <v>0</v>
      </c>
      <c r="G99" s="6">
        <v>0</v>
      </c>
      <c r="H99" s="6">
        <v>0</v>
      </c>
      <c r="I99" s="6">
        <v>0</v>
      </c>
      <c r="J99" s="6">
        <v>0</v>
      </c>
      <c r="K99" s="30">
        <v>68842.289999999994</v>
      </c>
      <c r="L99" s="30">
        <v>47168.54</v>
      </c>
      <c r="M99" s="30">
        <v>0</v>
      </c>
      <c r="N99" s="30">
        <v>0</v>
      </c>
      <c r="O99" s="30">
        <v>0</v>
      </c>
    </row>
    <row r="100" spans="1:15" ht="13.5" thickBot="1" x14ac:dyDescent="0.25">
      <c r="B100" s="29" t="s">
        <v>99</v>
      </c>
      <c r="C100" s="10">
        <f t="shared" ref="C100:K100" si="13">SUM(C72:C99)</f>
        <v>0</v>
      </c>
      <c r="D100" s="10">
        <f t="shared" si="13"/>
        <v>0</v>
      </c>
      <c r="E100" s="10">
        <f t="shared" si="13"/>
        <v>0</v>
      </c>
      <c r="F100" s="10">
        <f t="shared" si="13"/>
        <v>0</v>
      </c>
      <c r="G100" s="10">
        <f t="shared" si="13"/>
        <v>0</v>
      </c>
      <c r="H100" s="10">
        <f t="shared" si="13"/>
        <v>0</v>
      </c>
      <c r="I100" s="10">
        <f t="shared" si="13"/>
        <v>0</v>
      </c>
      <c r="J100" s="10">
        <f t="shared" si="13"/>
        <v>0</v>
      </c>
      <c r="K100" s="10">
        <f t="shared" si="13"/>
        <v>6383165.839999998</v>
      </c>
      <c r="L100" s="10">
        <f>SUM(L72:L99)</f>
        <v>6402221.169999999</v>
      </c>
      <c r="M100" s="10">
        <f>SUM(M72:M99)</f>
        <v>0</v>
      </c>
      <c r="N100" s="10">
        <f>SUM(N72:N99)</f>
        <v>0</v>
      </c>
      <c r="O100" s="10">
        <f>SUM(O72:O99)</f>
        <v>0</v>
      </c>
    </row>
    <row r="101" spans="1:15" ht="13.5" thickTop="1" x14ac:dyDescent="0.2">
      <c r="B101" s="4" t="s">
        <v>30</v>
      </c>
      <c r="D101" s="7">
        <f>D100-C100</f>
        <v>0</v>
      </c>
      <c r="E101" s="7">
        <f t="shared" ref="E101:K101" si="14">E100-D100</f>
        <v>0</v>
      </c>
      <c r="F101" s="7">
        <f t="shared" si="14"/>
        <v>0</v>
      </c>
      <c r="G101" s="7">
        <f t="shared" si="14"/>
        <v>0</v>
      </c>
      <c r="H101" s="7">
        <f t="shared" si="14"/>
        <v>0</v>
      </c>
      <c r="I101" s="7">
        <f t="shared" si="14"/>
        <v>0</v>
      </c>
      <c r="J101" s="7">
        <f t="shared" si="14"/>
        <v>0</v>
      </c>
      <c r="K101" s="7">
        <f t="shared" si="14"/>
        <v>6383165.839999998</v>
      </c>
      <c r="L101" s="7">
        <f>L100-K100</f>
        <v>19055.330000001006</v>
      </c>
      <c r="M101" s="7">
        <f>M100-L100</f>
        <v>-6402221.169999999</v>
      </c>
      <c r="N101" s="7">
        <f>N100-M100</f>
        <v>0</v>
      </c>
      <c r="O101" s="7">
        <f>O100-N100</f>
        <v>0</v>
      </c>
    </row>
    <row r="102" spans="1:15" s="49" customFormat="1" x14ac:dyDescent="0.2">
      <c r="B102" s="49" t="s">
        <v>31</v>
      </c>
      <c r="K102" s="49" t="e">
        <f t="shared" ref="K102:O102" si="15">K101/J100</f>
        <v>#DIV/0!</v>
      </c>
      <c r="L102" s="49">
        <f t="shared" si="15"/>
        <v>2.9852475210014303E-3</v>
      </c>
      <c r="M102" s="49">
        <f t="shared" si="15"/>
        <v>-1</v>
      </c>
      <c r="N102" s="49" t="e">
        <f t="shared" si="15"/>
        <v>#DIV/0!</v>
      </c>
      <c r="O102" s="49" t="e">
        <f t="shared" si="15"/>
        <v>#DIV/0!</v>
      </c>
    </row>
    <row r="103" spans="1:15" s="49" customFormat="1" x14ac:dyDescent="0.2"/>
    <row r="104" spans="1:15" s="49" customFormat="1" ht="13.5" thickBot="1" x14ac:dyDescent="0.25">
      <c r="B104" s="31" t="s">
        <v>100</v>
      </c>
      <c r="C104" s="32">
        <f t="shared" ref="C104:N104" si="16">C100+C66</f>
        <v>1056429.72</v>
      </c>
      <c r="D104" s="32">
        <f t="shared" si="16"/>
        <v>1066320.1199999999</v>
      </c>
      <c r="E104" s="32">
        <f t="shared" si="16"/>
        <v>910861.13000000012</v>
      </c>
      <c r="F104" s="32">
        <f t="shared" si="16"/>
        <v>860026.83000000007</v>
      </c>
      <c r="G104" s="32">
        <f t="shared" si="16"/>
        <v>885143.29</v>
      </c>
      <c r="H104" s="32">
        <f t="shared" si="16"/>
        <v>834604.54</v>
      </c>
      <c r="I104" s="32">
        <f t="shared" si="16"/>
        <v>878978.81000000017</v>
      </c>
      <c r="J104" s="32">
        <f t="shared" si="16"/>
        <v>1003328.62</v>
      </c>
      <c r="K104" s="32">
        <f t="shared" si="16"/>
        <v>7824213.4099999983</v>
      </c>
      <c r="L104" s="32">
        <f t="shared" si="16"/>
        <v>7815136.3099999987</v>
      </c>
      <c r="M104" s="32">
        <f t="shared" si="16"/>
        <v>1053137.9000000001</v>
      </c>
      <c r="N104" s="32">
        <f t="shared" si="16"/>
        <v>1001368.5100000001</v>
      </c>
      <c r="O104" s="32">
        <f t="shared" ref="O104" si="17">O100+O66</f>
        <v>275342.59999999998</v>
      </c>
    </row>
    <row r="105" spans="1:15" s="49" customFormat="1" ht="13.5" thickTop="1" x14ac:dyDescent="0.2"/>
    <row r="106" spans="1:15" x14ac:dyDescent="0.2">
      <c r="B106" s="4"/>
      <c r="D106" s="48"/>
      <c r="E106" s="48"/>
      <c r="F106" s="48"/>
      <c r="G106" s="48"/>
      <c r="H106" s="48"/>
      <c r="I106" s="30"/>
      <c r="J106" s="30"/>
      <c r="K106" s="30"/>
      <c r="L106" s="30"/>
      <c r="M106" s="30"/>
      <c r="N106" s="30"/>
      <c r="O106" s="30"/>
    </row>
    <row r="107" spans="1:15" ht="13.5" thickBot="1" x14ac:dyDescent="0.25">
      <c r="B107" s="31" t="s">
        <v>101</v>
      </c>
      <c r="C107" s="32">
        <f t="shared" ref="C107:N107" si="18">C104+C51</f>
        <v>2601186.6500000004</v>
      </c>
      <c r="D107" s="32">
        <f t="shared" si="18"/>
        <v>2749596.25</v>
      </c>
      <c r="E107" s="32">
        <f t="shared" si="18"/>
        <v>2592689.1900000004</v>
      </c>
      <c r="F107" s="32">
        <f t="shared" si="18"/>
        <v>2499901.2800000003</v>
      </c>
      <c r="G107" s="32">
        <f t="shared" si="18"/>
        <v>2732450.88</v>
      </c>
      <c r="H107" s="32">
        <f t="shared" si="18"/>
        <v>2693200.64</v>
      </c>
      <c r="I107" s="32">
        <f t="shared" si="18"/>
        <v>2788798.77</v>
      </c>
      <c r="J107" s="32">
        <f t="shared" si="18"/>
        <v>2862830.82</v>
      </c>
      <c r="K107" s="32">
        <f t="shared" si="18"/>
        <v>13648692.949999997</v>
      </c>
      <c r="L107" s="32">
        <f t="shared" si="18"/>
        <v>13612158.140000001</v>
      </c>
      <c r="M107" s="32">
        <f t="shared" si="18"/>
        <v>2887002.1799999997</v>
      </c>
      <c r="N107" s="32">
        <f t="shared" si="18"/>
        <v>2938551.3400000003</v>
      </c>
      <c r="O107" s="32">
        <f t="shared" ref="O107" si="19">O104+O51</f>
        <v>1289765.7799999998</v>
      </c>
    </row>
    <row r="108" spans="1:15" ht="13.5" thickTop="1" x14ac:dyDescent="0.2">
      <c r="I108" s="7"/>
    </row>
    <row r="109" spans="1:15" x14ac:dyDescent="0.2">
      <c r="I109" s="7"/>
    </row>
    <row r="110" spans="1:15" x14ac:dyDescent="0.2">
      <c r="A110" s="2" t="s">
        <v>102</v>
      </c>
      <c r="F110" s="35"/>
      <c r="I110" s="7"/>
    </row>
    <row r="111" spans="1:15" x14ac:dyDescent="0.2">
      <c r="B111" s="2" t="s">
        <v>103</v>
      </c>
      <c r="F111" s="35"/>
      <c r="I111" s="7"/>
    </row>
    <row r="112" spans="1:15" x14ac:dyDescent="0.2">
      <c r="B112" s="2" t="s">
        <v>104</v>
      </c>
      <c r="F112" s="35"/>
      <c r="I112" s="7"/>
    </row>
    <row r="113" spans="1:9" x14ac:dyDescent="0.2">
      <c r="B113" s="2" t="s">
        <v>105</v>
      </c>
      <c r="F113" s="35"/>
      <c r="I113" s="7"/>
    </row>
    <row r="114" spans="1:9" x14ac:dyDescent="0.2">
      <c r="B114" s="2" t="s">
        <v>106</v>
      </c>
      <c r="F114" s="35"/>
      <c r="I114" s="7"/>
    </row>
    <row r="115" spans="1:9" x14ac:dyDescent="0.2">
      <c r="B115" s="2" t="s">
        <v>107</v>
      </c>
      <c r="F115" s="35"/>
      <c r="I115" s="7"/>
    </row>
    <row r="116" spans="1:9" x14ac:dyDescent="0.2">
      <c r="I116" s="7"/>
    </row>
    <row r="117" spans="1:9" x14ac:dyDescent="0.2">
      <c r="A117" s="59">
        <v>-2</v>
      </c>
      <c r="B117" s="3" t="s">
        <v>202</v>
      </c>
      <c r="I117" s="7"/>
    </row>
    <row r="118" spans="1:9" x14ac:dyDescent="0.2">
      <c r="A118" s="59">
        <v>-3</v>
      </c>
      <c r="B118" s="3" t="s">
        <v>108</v>
      </c>
      <c r="I118" s="7"/>
    </row>
    <row r="119" spans="1:9" x14ac:dyDescent="0.2">
      <c r="A119" s="59">
        <v>-4</v>
      </c>
      <c r="B119" s="3" t="s">
        <v>109</v>
      </c>
      <c r="I119" s="7"/>
    </row>
    <row r="120" spans="1:9" x14ac:dyDescent="0.2">
      <c r="A120" s="59">
        <v>-5</v>
      </c>
      <c r="B120" s="3" t="s">
        <v>203</v>
      </c>
      <c r="I120" s="7"/>
    </row>
    <row r="121" spans="1:9" x14ac:dyDescent="0.2">
      <c r="A121" s="59">
        <v>-6</v>
      </c>
      <c r="B121" s="3" t="s">
        <v>204</v>
      </c>
      <c r="I121" s="7"/>
    </row>
    <row r="122" spans="1:9" x14ac:dyDescent="0.2">
      <c r="A122" s="1"/>
      <c r="I122" s="7"/>
    </row>
    <row r="123" spans="1:9" x14ac:dyDescent="0.2">
      <c r="A123" s="2" t="s">
        <v>207</v>
      </c>
    </row>
  </sheetData>
  <phoneticPr fontId="0" type="noConversion"/>
  <printOptions horizontalCentered="1" gridLines="1"/>
  <pageMargins left="0" right="0" top="0" bottom="0.5" header="0" footer="0"/>
  <pageSetup paperSize="5" scale="70" orientation="landscape" r:id="rId1"/>
  <headerFooter>
    <oddFooter>&amp;CPage &amp;P of &amp;N&amp;R&amp;D&amp;T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81"/>
  <sheetViews>
    <sheetView zoomScaleNormal="10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D1" sqref="C1:D1048576"/>
    </sheetView>
  </sheetViews>
  <sheetFormatPr defaultColWidth="9.1640625" defaultRowHeight="12.75" outlineLevelCol="1" x14ac:dyDescent="0.2"/>
  <cols>
    <col min="1" max="1" width="11.33203125" style="2" customWidth="1"/>
    <col min="2" max="2" width="56.1640625" style="2" customWidth="1"/>
    <col min="3" max="4" width="15.1640625" style="6" hidden="1" customWidth="1" outlineLevel="1"/>
    <col min="5" max="5" width="13" style="6" bestFit="1" customWidth="1" collapsed="1"/>
    <col min="6" max="9" width="13" style="6" bestFit="1" customWidth="1"/>
    <col min="10" max="15" width="15.83203125" style="6" customWidth="1"/>
    <col min="16" max="16" width="0.6640625" style="6" customWidth="1"/>
    <col min="17" max="18" width="15.1640625" style="6" bestFit="1" customWidth="1"/>
    <col min="19" max="19" width="15.33203125" style="6" customWidth="1"/>
    <col min="20" max="20" width="20.6640625" style="6" bestFit="1" customWidth="1"/>
    <col min="21" max="21" width="23.33203125" style="49" bestFit="1" customWidth="1"/>
    <col min="22" max="22" width="0.83203125" style="2" customWidth="1"/>
    <col min="23" max="23" width="16.1640625" style="6" customWidth="1"/>
    <col min="24" max="24" width="21.33203125" style="6" customWidth="1"/>
    <col min="25" max="16384" width="9.1640625" style="2"/>
  </cols>
  <sheetData>
    <row r="1" spans="1:24" x14ac:dyDescent="0.2">
      <c r="A1" s="1" t="s">
        <v>206</v>
      </c>
    </row>
    <row r="2" spans="1:24" x14ac:dyDescent="0.2">
      <c r="A2" s="23" t="s">
        <v>0</v>
      </c>
      <c r="B2" s="25"/>
      <c r="G2" s="47"/>
      <c r="H2" s="36"/>
    </row>
    <row r="3" spans="1:24" x14ac:dyDescent="0.2">
      <c r="A3" s="1" t="s">
        <v>82</v>
      </c>
    </row>
    <row r="4" spans="1:24" x14ac:dyDescent="0.2">
      <c r="A4" s="1"/>
      <c r="I4" s="7"/>
      <c r="J4" s="7"/>
      <c r="K4" s="7"/>
      <c r="L4" s="7"/>
      <c r="M4" s="7"/>
      <c r="N4" s="7"/>
      <c r="O4" s="7"/>
      <c r="Q4" s="7"/>
      <c r="R4" s="7"/>
      <c r="S4" s="7"/>
      <c r="T4" s="7"/>
      <c r="U4" s="50"/>
      <c r="V4" s="3"/>
      <c r="W4" s="7"/>
      <c r="X4" s="7"/>
    </row>
    <row r="5" spans="1:24" ht="54.6" customHeight="1" x14ac:dyDescent="0.2">
      <c r="B5" s="1"/>
      <c r="C5" s="38" t="s">
        <v>2</v>
      </c>
      <c r="D5" s="39" t="s">
        <v>3</v>
      </c>
      <c r="E5" s="39" t="s">
        <v>4</v>
      </c>
      <c r="F5" s="39" t="s">
        <v>5</v>
      </c>
      <c r="G5" s="39" t="s">
        <v>6</v>
      </c>
      <c r="H5" s="39" t="s">
        <v>7</v>
      </c>
      <c r="I5" s="39" t="s">
        <v>8</v>
      </c>
      <c r="J5" s="39" t="s">
        <v>9</v>
      </c>
      <c r="K5" s="39" t="s">
        <v>10</v>
      </c>
      <c r="L5" s="39" t="s">
        <v>11</v>
      </c>
      <c r="M5" s="39" t="s">
        <v>12</v>
      </c>
      <c r="N5" s="39" t="s">
        <v>110</v>
      </c>
      <c r="O5" s="39" t="s">
        <v>198</v>
      </c>
      <c r="P5" s="40"/>
      <c r="Q5" s="39" t="s">
        <v>198</v>
      </c>
      <c r="R5" s="39" t="s">
        <v>198</v>
      </c>
      <c r="S5" s="39" t="s">
        <v>198</v>
      </c>
      <c r="T5" s="41" t="s">
        <v>208</v>
      </c>
      <c r="U5" s="51" t="s">
        <v>208</v>
      </c>
      <c r="V5" s="12"/>
      <c r="W5" s="41" t="s">
        <v>209</v>
      </c>
      <c r="X5" s="55" t="s">
        <v>210</v>
      </c>
    </row>
    <row r="6" spans="1:24" ht="30.6" customHeight="1" x14ac:dyDescent="0.2">
      <c r="B6" s="1"/>
      <c r="C6" s="42" t="s">
        <v>13</v>
      </c>
      <c r="D6" s="43" t="s">
        <v>13</v>
      </c>
      <c r="E6" s="43" t="s">
        <v>13</v>
      </c>
      <c r="F6" s="43" t="s">
        <v>13</v>
      </c>
      <c r="G6" s="43" t="s">
        <v>13</v>
      </c>
      <c r="H6" s="43" t="s">
        <v>13</v>
      </c>
      <c r="I6" s="43" t="s">
        <v>13</v>
      </c>
      <c r="J6" s="43" t="s">
        <v>13</v>
      </c>
      <c r="K6" s="43" t="s">
        <v>13</v>
      </c>
      <c r="L6" s="43" t="s">
        <v>13</v>
      </c>
      <c r="M6" s="43" t="s">
        <v>13</v>
      </c>
      <c r="N6" s="43" t="s">
        <v>13</v>
      </c>
      <c r="O6" s="43" t="s">
        <v>13</v>
      </c>
      <c r="P6" s="44"/>
      <c r="Q6" s="45" t="s">
        <v>111</v>
      </c>
      <c r="R6" s="45" t="s">
        <v>112</v>
      </c>
      <c r="S6" s="45" t="s">
        <v>113</v>
      </c>
      <c r="T6" s="43" t="s">
        <v>114</v>
      </c>
      <c r="U6" s="52" t="s">
        <v>115</v>
      </c>
      <c r="V6" s="13"/>
      <c r="W6" s="45" t="s">
        <v>111</v>
      </c>
      <c r="X6" s="56" t="s">
        <v>211</v>
      </c>
    </row>
    <row r="7" spans="1:24" x14ac:dyDescent="0.2">
      <c r="B7" s="1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46"/>
      <c r="Q7" s="47"/>
      <c r="R7" s="47"/>
      <c r="S7" s="47"/>
      <c r="T7" s="47"/>
      <c r="U7" s="53"/>
      <c r="V7" s="14"/>
      <c r="W7" s="47"/>
      <c r="X7" s="69"/>
    </row>
    <row r="8" spans="1:24" x14ac:dyDescent="0.2">
      <c r="I8" s="7"/>
      <c r="J8" s="7"/>
      <c r="K8" s="7"/>
      <c r="L8" s="7"/>
      <c r="M8" s="7"/>
      <c r="N8" s="7"/>
      <c r="O8" s="7"/>
      <c r="P8" s="17"/>
      <c r="Q8" s="7"/>
      <c r="R8" s="7"/>
      <c r="S8" s="7"/>
      <c r="T8" s="7"/>
      <c r="U8" s="50"/>
      <c r="V8" s="15"/>
      <c r="W8" s="7"/>
      <c r="X8" s="70"/>
    </row>
    <row r="9" spans="1:24" x14ac:dyDescent="0.2">
      <c r="B9" s="1" t="s">
        <v>0</v>
      </c>
      <c r="I9" s="7"/>
      <c r="J9" s="7"/>
      <c r="K9" s="7"/>
      <c r="L9" s="7"/>
      <c r="M9" s="7"/>
      <c r="N9" s="7"/>
      <c r="O9" s="7"/>
      <c r="P9" s="17"/>
      <c r="Q9" s="7"/>
      <c r="R9" s="7"/>
      <c r="S9" s="7"/>
      <c r="T9" s="7"/>
      <c r="U9" s="50"/>
      <c r="V9" s="16"/>
      <c r="W9" s="7"/>
      <c r="X9" s="70"/>
    </row>
    <row r="10" spans="1:24" x14ac:dyDescent="0.2">
      <c r="A10" s="3" t="s">
        <v>83</v>
      </c>
      <c r="B10" s="2" t="s">
        <v>84</v>
      </c>
      <c r="C10" s="6">
        <v>0</v>
      </c>
      <c r="D10" s="6">
        <v>0</v>
      </c>
      <c r="E10" s="6">
        <v>0</v>
      </c>
      <c r="F10" s="6">
        <v>0</v>
      </c>
      <c r="G10" s="6">
        <v>0</v>
      </c>
      <c r="H10" s="6">
        <v>0</v>
      </c>
      <c r="I10" s="7">
        <v>0</v>
      </c>
      <c r="J10" s="7">
        <v>0</v>
      </c>
      <c r="K10" s="7">
        <v>0</v>
      </c>
      <c r="L10" s="64">
        <v>453135.56</v>
      </c>
      <c r="M10" s="67">
        <v>485065.15000000008</v>
      </c>
      <c r="N10" s="6">
        <v>696757.54</v>
      </c>
      <c r="O10" s="6">
        <v>0</v>
      </c>
      <c r="P10" s="17"/>
      <c r="Q10" s="6">
        <v>0</v>
      </c>
      <c r="R10" s="7">
        <v>0</v>
      </c>
      <c r="S10" s="7">
        <f>Q10+R10</f>
        <v>0</v>
      </c>
      <c r="T10" s="7">
        <f>S10-O10</f>
        <v>0</v>
      </c>
      <c r="U10" s="60" t="e">
        <f>O10/S10</f>
        <v>#DIV/0!</v>
      </c>
      <c r="V10" s="16"/>
      <c r="W10" s="7">
        <v>0</v>
      </c>
      <c r="X10" s="71">
        <f>W10-Q10</f>
        <v>0</v>
      </c>
    </row>
    <row r="11" spans="1:24" x14ac:dyDescent="0.2">
      <c r="A11" s="4" t="s">
        <v>15</v>
      </c>
      <c r="B11" s="4" t="s">
        <v>16</v>
      </c>
      <c r="C11" s="6">
        <v>271640.32000000001</v>
      </c>
      <c r="D11" s="6">
        <v>199932.50999999998</v>
      </c>
      <c r="E11" s="6">
        <v>212024.31</v>
      </c>
      <c r="F11" s="6">
        <v>165081.19</v>
      </c>
      <c r="G11" s="6">
        <v>208892.33000000002</v>
      </c>
      <c r="H11" s="6">
        <v>187363.71999999997</v>
      </c>
      <c r="I11" s="7">
        <v>162291.76000000004</v>
      </c>
      <c r="J11" s="7">
        <v>152239.74</v>
      </c>
      <c r="K11" s="7">
        <v>225869.86</v>
      </c>
      <c r="L11" s="8">
        <v>166471.41</v>
      </c>
      <c r="M11" s="67">
        <v>152961.25999999998</v>
      </c>
      <c r="N11" s="6">
        <v>110735.56</v>
      </c>
      <c r="O11" s="6">
        <v>141974.75</v>
      </c>
      <c r="P11" s="17"/>
      <c r="Q11" s="6">
        <v>160000</v>
      </c>
      <c r="R11" s="7">
        <v>0</v>
      </c>
      <c r="S11" s="7">
        <f t="shared" ref="S11:S20" si="0">Q11+R11</f>
        <v>160000</v>
      </c>
      <c r="T11" s="7">
        <f t="shared" ref="T11:T20" si="1">S11-O11</f>
        <v>18025.25</v>
      </c>
      <c r="U11" s="60">
        <f t="shared" ref="U11:U20" si="2">O11/S11</f>
        <v>0.88734218750000005</v>
      </c>
      <c r="V11" s="17"/>
      <c r="W11" s="7">
        <v>150000</v>
      </c>
      <c r="X11" s="71">
        <f t="shared" ref="X11:X19" si="3">W11-Q11</f>
        <v>-10000</v>
      </c>
    </row>
    <row r="12" spans="1:24" x14ac:dyDescent="0.2">
      <c r="A12" s="4" t="s">
        <v>17</v>
      </c>
      <c r="B12" s="4" t="s">
        <v>18</v>
      </c>
      <c r="C12" s="6">
        <v>0</v>
      </c>
      <c r="D12" s="6">
        <v>26199.05</v>
      </c>
      <c r="E12" s="6">
        <v>44388.59</v>
      </c>
      <c r="F12" s="6">
        <v>42515.700000000004</v>
      </c>
      <c r="G12" s="6">
        <v>36493.43</v>
      </c>
      <c r="H12" s="6">
        <v>53459.78</v>
      </c>
      <c r="I12" s="7">
        <v>42685.21</v>
      </c>
      <c r="J12" s="7">
        <v>47307.12</v>
      </c>
      <c r="K12" s="7">
        <v>47572.77</v>
      </c>
      <c r="L12" s="8">
        <v>59645.98</v>
      </c>
      <c r="M12" s="67">
        <v>44387.92</v>
      </c>
      <c r="N12" s="6">
        <v>20974.54</v>
      </c>
      <c r="O12" s="6">
        <v>27282.59</v>
      </c>
      <c r="P12" s="17"/>
      <c r="Q12" s="6">
        <v>100000</v>
      </c>
      <c r="R12" s="7">
        <v>11358</v>
      </c>
      <c r="S12" s="7">
        <f t="shared" si="0"/>
        <v>111358</v>
      </c>
      <c r="T12" s="7">
        <f t="shared" si="1"/>
        <v>84075.41</v>
      </c>
      <c r="U12" s="60">
        <f t="shared" si="2"/>
        <v>0.24499892239443954</v>
      </c>
      <c r="V12" s="17"/>
      <c r="W12" s="7">
        <v>65638</v>
      </c>
      <c r="X12" s="71">
        <f t="shared" si="3"/>
        <v>-34362</v>
      </c>
    </row>
    <row r="13" spans="1:24" x14ac:dyDescent="0.2">
      <c r="A13" s="4" t="s">
        <v>85</v>
      </c>
      <c r="B13" s="4" t="s">
        <v>86</v>
      </c>
      <c r="C13" s="6">
        <v>34534.199999999997</v>
      </c>
      <c r="D13" s="6">
        <v>22550</v>
      </c>
      <c r="E13" s="6">
        <v>22550</v>
      </c>
      <c r="F13" s="6">
        <v>22549.9</v>
      </c>
      <c r="G13" s="6">
        <v>8217.2000000000007</v>
      </c>
      <c r="H13" s="6">
        <v>19351.599999999999</v>
      </c>
      <c r="I13" s="7">
        <v>39872.82</v>
      </c>
      <c r="J13" s="7">
        <v>22188.68</v>
      </c>
      <c r="K13" s="7">
        <v>0</v>
      </c>
      <c r="L13" s="8">
        <v>0</v>
      </c>
      <c r="M13" s="68">
        <v>0</v>
      </c>
      <c r="N13" s="7">
        <v>0</v>
      </c>
      <c r="O13" s="7">
        <v>0</v>
      </c>
      <c r="P13" s="17"/>
      <c r="Q13" s="7">
        <v>0</v>
      </c>
      <c r="R13" s="7">
        <v>0</v>
      </c>
      <c r="S13" s="7">
        <f t="shared" si="0"/>
        <v>0</v>
      </c>
      <c r="T13" s="7">
        <f t="shared" si="1"/>
        <v>0</v>
      </c>
      <c r="U13" s="60" t="e">
        <f t="shared" si="2"/>
        <v>#DIV/0!</v>
      </c>
      <c r="V13" s="17"/>
      <c r="W13" s="7">
        <v>0</v>
      </c>
      <c r="X13" s="71">
        <f t="shared" si="3"/>
        <v>0</v>
      </c>
    </row>
    <row r="14" spans="1:24" x14ac:dyDescent="0.2">
      <c r="A14" s="4" t="s">
        <v>19</v>
      </c>
      <c r="B14" s="4" t="s">
        <v>20</v>
      </c>
      <c r="C14" s="6">
        <v>135208.46999999997</v>
      </c>
      <c r="D14" s="6">
        <v>105651.68000000001</v>
      </c>
      <c r="E14" s="6">
        <v>53277.04</v>
      </c>
      <c r="F14" s="6">
        <v>51552.97</v>
      </c>
      <c r="G14" s="6">
        <v>61817.930000000008</v>
      </c>
      <c r="H14" s="6">
        <v>85463.13</v>
      </c>
      <c r="I14" s="7">
        <v>89165.500000000029</v>
      </c>
      <c r="J14" s="7">
        <v>76022.81</v>
      </c>
      <c r="K14" s="7">
        <v>0</v>
      </c>
      <c r="L14" s="8">
        <v>0</v>
      </c>
      <c r="M14" s="68">
        <v>0</v>
      </c>
      <c r="N14" s="7">
        <v>0</v>
      </c>
      <c r="O14" s="7">
        <v>0</v>
      </c>
      <c r="P14" s="17"/>
      <c r="Q14" s="7">
        <v>0</v>
      </c>
      <c r="R14" s="7">
        <v>0</v>
      </c>
      <c r="S14" s="7">
        <f t="shared" si="0"/>
        <v>0</v>
      </c>
      <c r="T14" s="7">
        <f t="shared" si="1"/>
        <v>0</v>
      </c>
      <c r="U14" s="60" t="e">
        <f t="shared" si="2"/>
        <v>#DIV/0!</v>
      </c>
      <c r="V14" s="17"/>
      <c r="W14" s="7">
        <v>0</v>
      </c>
      <c r="X14" s="71">
        <f t="shared" si="3"/>
        <v>0</v>
      </c>
    </row>
    <row r="15" spans="1:24" x14ac:dyDescent="0.2">
      <c r="A15" s="4" t="s">
        <v>21</v>
      </c>
      <c r="B15" s="4" t="s">
        <v>22</v>
      </c>
      <c r="C15" s="6">
        <v>124583.05</v>
      </c>
      <c r="D15" s="6">
        <v>150403.90000000002</v>
      </c>
      <c r="E15" s="6">
        <v>137777.45000000004</v>
      </c>
      <c r="F15" s="6">
        <v>151427.5</v>
      </c>
      <c r="G15" s="6">
        <v>141963.66</v>
      </c>
      <c r="H15" s="6">
        <v>144405.32000000004</v>
      </c>
      <c r="I15" s="7">
        <v>124640.9</v>
      </c>
      <c r="J15" s="7">
        <v>110927.11</v>
      </c>
      <c r="K15" s="7">
        <v>219722.35</v>
      </c>
      <c r="L15" s="8">
        <v>148753.60000000001</v>
      </c>
      <c r="M15" s="67">
        <v>107907.67000000003</v>
      </c>
      <c r="N15" s="6">
        <v>25969.55</v>
      </c>
      <c r="O15" s="6">
        <v>106085.26</v>
      </c>
      <c r="P15" s="17"/>
      <c r="Q15" s="6">
        <v>90638</v>
      </c>
      <c r="R15" s="7">
        <v>-500</v>
      </c>
      <c r="S15" s="7">
        <f t="shared" si="0"/>
        <v>90138</v>
      </c>
      <c r="T15" s="7">
        <f t="shared" si="1"/>
        <v>-15947.259999999995</v>
      </c>
      <c r="U15" s="60">
        <f t="shared" si="2"/>
        <v>1.1769204996782709</v>
      </c>
      <c r="V15" s="17"/>
      <c r="W15" s="7">
        <v>135000</v>
      </c>
      <c r="X15" s="71">
        <f t="shared" si="3"/>
        <v>44362</v>
      </c>
    </row>
    <row r="16" spans="1:24" x14ac:dyDescent="0.2">
      <c r="A16" s="4" t="s">
        <v>87</v>
      </c>
      <c r="B16" s="4" t="s">
        <v>88</v>
      </c>
      <c r="C16" s="6">
        <v>47682.51</v>
      </c>
      <c r="D16" s="6">
        <v>51978.11</v>
      </c>
      <c r="E16" s="6">
        <v>54317.130000000005</v>
      </c>
      <c r="F16" s="6">
        <v>57276.55</v>
      </c>
      <c r="G16" s="6">
        <v>72579.489999999991</v>
      </c>
      <c r="H16" s="6">
        <v>73605.62</v>
      </c>
      <c r="I16" s="7">
        <v>0</v>
      </c>
      <c r="J16" s="7">
        <v>0</v>
      </c>
      <c r="K16" s="7">
        <v>0</v>
      </c>
      <c r="L16" s="8">
        <v>0</v>
      </c>
      <c r="M16" s="68">
        <v>0</v>
      </c>
      <c r="N16" s="7">
        <v>0</v>
      </c>
      <c r="O16" s="7">
        <v>0</v>
      </c>
      <c r="P16" s="17"/>
      <c r="Q16" s="7">
        <v>0</v>
      </c>
      <c r="R16" s="7">
        <v>0</v>
      </c>
      <c r="S16" s="7">
        <f t="shared" si="0"/>
        <v>0</v>
      </c>
      <c r="T16" s="7">
        <f t="shared" si="1"/>
        <v>0</v>
      </c>
      <c r="U16" s="60" t="e">
        <f t="shared" si="2"/>
        <v>#DIV/0!</v>
      </c>
      <c r="V16" s="17"/>
      <c r="W16" s="7">
        <v>0</v>
      </c>
      <c r="X16" s="71">
        <f t="shared" si="3"/>
        <v>0</v>
      </c>
    </row>
    <row r="17" spans="1:24" x14ac:dyDescent="0.2">
      <c r="A17" s="4" t="s">
        <v>23</v>
      </c>
      <c r="B17" s="4" t="s">
        <v>24</v>
      </c>
      <c r="C17" s="6">
        <v>429567.97</v>
      </c>
      <c r="D17" s="6">
        <v>497224.66999999993</v>
      </c>
      <c r="E17" s="6">
        <v>373779.1100000001</v>
      </c>
      <c r="F17" s="6">
        <v>369623.02</v>
      </c>
      <c r="G17" s="6">
        <v>355179.24999999994</v>
      </c>
      <c r="H17" s="6">
        <v>270955.37</v>
      </c>
      <c r="I17" s="7">
        <v>420322.62000000011</v>
      </c>
      <c r="J17" s="7">
        <v>594643.16</v>
      </c>
      <c r="K17" s="7">
        <v>784960.06</v>
      </c>
      <c r="L17" s="8">
        <v>417989.33</v>
      </c>
      <c r="M17" s="67">
        <v>194948.22</v>
      </c>
      <c r="N17" s="6">
        <v>126176.83</v>
      </c>
      <c r="O17" s="6">
        <v>0</v>
      </c>
      <c r="P17" s="17"/>
      <c r="Q17" s="7">
        <v>0</v>
      </c>
      <c r="R17" s="7">
        <v>0</v>
      </c>
      <c r="S17" s="7">
        <f t="shared" si="0"/>
        <v>0</v>
      </c>
      <c r="T17" s="7">
        <f t="shared" si="1"/>
        <v>0</v>
      </c>
      <c r="U17" s="60" t="e">
        <f t="shared" si="2"/>
        <v>#DIV/0!</v>
      </c>
      <c r="V17" s="17"/>
      <c r="W17" s="7">
        <v>0</v>
      </c>
      <c r="X17" s="71">
        <f t="shared" si="3"/>
        <v>0</v>
      </c>
    </row>
    <row r="18" spans="1:24" x14ac:dyDescent="0.2">
      <c r="A18" s="4" t="s">
        <v>25</v>
      </c>
      <c r="B18" s="4" t="s">
        <v>26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7">
        <v>118584.07</v>
      </c>
      <c r="L18" s="8">
        <v>137917.64000000001</v>
      </c>
      <c r="M18" s="68">
        <v>0</v>
      </c>
      <c r="N18" s="7">
        <v>0</v>
      </c>
      <c r="O18" s="7">
        <v>0</v>
      </c>
      <c r="P18" s="17"/>
      <c r="Q18" s="7">
        <v>0</v>
      </c>
      <c r="R18" s="7">
        <v>0</v>
      </c>
      <c r="S18" s="7">
        <f t="shared" si="0"/>
        <v>0</v>
      </c>
      <c r="T18" s="7">
        <f t="shared" si="1"/>
        <v>0</v>
      </c>
      <c r="U18" s="60" t="e">
        <f t="shared" si="2"/>
        <v>#DIV/0!</v>
      </c>
      <c r="V18" s="17"/>
      <c r="W18" s="7">
        <v>0</v>
      </c>
      <c r="X18" s="71">
        <f t="shared" si="3"/>
        <v>0</v>
      </c>
    </row>
    <row r="19" spans="1:24" x14ac:dyDescent="0.2">
      <c r="A19" s="4" t="s">
        <v>27</v>
      </c>
      <c r="B19" s="4" t="s">
        <v>28</v>
      </c>
      <c r="C19" s="6">
        <v>0</v>
      </c>
      <c r="D19" s="6">
        <v>0</v>
      </c>
      <c r="E19" s="6">
        <v>0</v>
      </c>
      <c r="F19" s="6">
        <v>0</v>
      </c>
      <c r="G19" s="6">
        <v>0</v>
      </c>
      <c r="H19" s="6">
        <v>0</v>
      </c>
      <c r="I19" s="6">
        <v>0</v>
      </c>
      <c r="J19" s="6">
        <v>0</v>
      </c>
      <c r="K19" s="7">
        <v>44338.46</v>
      </c>
      <c r="L19" s="8">
        <v>29001.62</v>
      </c>
      <c r="M19" s="67">
        <v>67867.679999999993</v>
      </c>
      <c r="N19" s="6">
        <v>20754.490000000002</v>
      </c>
      <c r="O19" s="6">
        <v>0</v>
      </c>
      <c r="P19" s="17"/>
      <c r="Q19" s="7">
        <v>0</v>
      </c>
      <c r="R19" s="7">
        <v>0</v>
      </c>
      <c r="S19" s="7">
        <f t="shared" si="0"/>
        <v>0</v>
      </c>
      <c r="T19" s="7">
        <f t="shared" si="1"/>
        <v>0</v>
      </c>
      <c r="U19" s="60" t="e">
        <f t="shared" si="2"/>
        <v>#DIV/0!</v>
      </c>
      <c r="V19" s="17"/>
      <c r="W19" s="7">
        <v>0</v>
      </c>
      <c r="X19" s="71">
        <f t="shared" si="3"/>
        <v>0</v>
      </c>
    </row>
    <row r="20" spans="1:24" x14ac:dyDescent="0.2">
      <c r="A20" s="4" t="s">
        <v>89</v>
      </c>
      <c r="B20" s="4" t="s">
        <v>90</v>
      </c>
      <c r="C20" s="6">
        <v>13213.2</v>
      </c>
      <c r="D20" s="6">
        <v>12380.2</v>
      </c>
      <c r="E20" s="6">
        <v>12747.5</v>
      </c>
      <c r="F20" s="6">
        <v>0</v>
      </c>
      <c r="G20" s="6">
        <v>0</v>
      </c>
      <c r="H20" s="6">
        <v>0</v>
      </c>
      <c r="I20" s="7">
        <v>0</v>
      </c>
      <c r="J20" s="7">
        <v>0</v>
      </c>
      <c r="K20" s="7">
        <v>0</v>
      </c>
      <c r="L20" s="8">
        <v>0</v>
      </c>
      <c r="M20" s="68">
        <v>0</v>
      </c>
      <c r="N20" s="7">
        <v>0</v>
      </c>
      <c r="O20" s="7">
        <v>0</v>
      </c>
      <c r="P20" s="17"/>
      <c r="Q20" s="7">
        <v>0</v>
      </c>
      <c r="R20" s="7">
        <v>0</v>
      </c>
      <c r="S20" s="7">
        <f t="shared" si="0"/>
        <v>0</v>
      </c>
      <c r="T20" s="7">
        <f t="shared" si="1"/>
        <v>0</v>
      </c>
      <c r="U20" s="60" t="e">
        <f t="shared" si="2"/>
        <v>#DIV/0!</v>
      </c>
      <c r="V20" s="17"/>
      <c r="W20" s="7">
        <v>0</v>
      </c>
      <c r="X20" s="71">
        <f>W20-Q20</f>
        <v>0</v>
      </c>
    </row>
    <row r="21" spans="1:24" ht="13.5" thickBot="1" x14ac:dyDescent="0.25">
      <c r="B21" s="9" t="s">
        <v>116</v>
      </c>
      <c r="C21" s="10">
        <f t="shared" ref="C21:M21" si="4">SUM(C10:C19)</f>
        <v>1043216.52</v>
      </c>
      <c r="D21" s="10">
        <f t="shared" si="4"/>
        <v>1053939.92</v>
      </c>
      <c r="E21" s="10">
        <f t="shared" si="4"/>
        <v>898113.63000000012</v>
      </c>
      <c r="F21" s="10">
        <f t="shared" si="4"/>
        <v>860026.83000000007</v>
      </c>
      <c r="G21" s="10">
        <f t="shared" si="4"/>
        <v>885143.29</v>
      </c>
      <c r="H21" s="10">
        <f t="shared" si="4"/>
        <v>834604.54</v>
      </c>
      <c r="I21" s="10">
        <f t="shared" si="4"/>
        <v>878978.81000000017</v>
      </c>
      <c r="J21" s="10">
        <f t="shared" si="4"/>
        <v>1003328.62</v>
      </c>
      <c r="K21" s="10">
        <f t="shared" si="4"/>
        <v>1441047.57</v>
      </c>
      <c r="L21" s="10">
        <f t="shared" si="4"/>
        <v>1412915.1400000001</v>
      </c>
      <c r="M21" s="10">
        <f t="shared" si="4"/>
        <v>1053137.9000000001</v>
      </c>
      <c r="N21" s="10">
        <f t="shared" ref="N21:O21" si="5">SUM(N10:N19)</f>
        <v>1001368.5100000001</v>
      </c>
      <c r="O21" s="10">
        <f t="shared" si="5"/>
        <v>275342.59999999998</v>
      </c>
      <c r="P21" s="18"/>
      <c r="Q21" s="11">
        <f>SUM(Q10:Q20)</f>
        <v>350638</v>
      </c>
      <c r="R21" s="11">
        <f t="shared" ref="R21:S21" si="6">SUM(R10:R20)</f>
        <v>10858</v>
      </c>
      <c r="S21" s="11">
        <f t="shared" si="6"/>
        <v>361496</v>
      </c>
      <c r="T21" s="11">
        <f>S21-O21</f>
        <v>86153.400000000023</v>
      </c>
      <c r="U21" s="61">
        <f>O21/S21</f>
        <v>0.76167537123508966</v>
      </c>
      <c r="V21" s="18"/>
      <c r="W21" s="11">
        <f>SUM(W10:W20)</f>
        <v>350638</v>
      </c>
      <c r="X21" s="72">
        <f>SUM(X10:X20)</f>
        <v>0</v>
      </c>
    </row>
    <row r="22" spans="1:24" ht="13.5" thickTop="1" x14ac:dyDescent="0.2">
      <c r="B22" s="4" t="s">
        <v>30</v>
      </c>
      <c r="D22" s="7">
        <f>D21-C21</f>
        <v>10723.399999999907</v>
      </c>
      <c r="E22" s="7">
        <f t="shared" ref="E22:J22" si="7">E21-D21</f>
        <v>-155826.2899999998</v>
      </c>
      <c r="F22" s="7">
        <f t="shared" si="7"/>
        <v>-38086.800000000047</v>
      </c>
      <c r="G22" s="7">
        <f t="shared" si="7"/>
        <v>25116.459999999963</v>
      </c>
      <c r="H22" s="7">
        <f t="shared" si="7"/>
        <v>-50538.75</v>
      </c>
      <c r="I22" s="7">
        <f t="shared" si="7"/>
        <v>44374.270000000135</v>
      </c>
      <c r="J22" s="7">
        <f t="shared" si="7"/>
        <v>124349.80999999982</v>
      </c>
      <c r="K22" s="7">
        <f>K21-J21</f>
        <v>437718.95000000007</v>
      </c>
      <c r="L22" s="7">
        <f>L21-K21</f>
        <v>-28132.429999999935</v>
      </c>
      <c r="M22" s="7">
        <f>M21-L21</f>
        <v>-359777.24</v>
      </c>
      <c r="N22" s="7">
        <f>N21-M21</f>
        <v>-51769.390000000014</v>
      </c>
      <c r="O22" s="7">
        <f>O21-N21</f>
        <v>-726025.91000000015</v>
      </c>
      <c r="P22" s="17">
        <f>P21-K21</f>
        <v>-1441047.57</v>
      </c>
      <c r="Q22" s="7"/>
      <c r="R22" s="7"/>
      <c r="S22" s="7"/>
      <c r="T22" s="7"/>
      <c r="U22" s="50"/>
      <c r="V22" s="17"/>
      <c r="W22" s="7"/>
      <c r="X22" s="70"/>
    </row>
    <row r="23" spans="1:24" s="49" customFormat="1" x14ac:dyDescent="0.2">
      <c r="B23" s="49" t="s">
        <v>31</v>
      </c>
      <c r="D23" s="49">
        <f>D22/C21</f>
        <v>1.0279170042284133E-2</v>
      </c>
      <c r="E23" s="49">
        <f t="shared" ref="E23:O23" si="8">E22/D21</f>
        <v>-0.14785120768553847</v>
      </c>
      <c r="F23" s="49">
        <f t="shared" si="8"/>
        <v>-4.2407551480985808E-2</v>
      </c>
      <c r="G23" s="49">
        <f t="shared" si="8"/>
        <v>2.9204274941050341E-2</v>
      </c>
      <c r="H23" s="49">
        <f t="shared" si="8"/>
        <v>-5.7096687701264727E-2</v>
      </c>
      <c r="I23" s="49">
        <f t="shared" si="8"/>
        <v>5.3168018951826136E-2</v>
      </c>
      <c r="J23" s="49">
        <f t="shared" si="8"/>
        <v>0.14147077106443534</v>
      </c>
      <c r="K23" s="49">
        <f>K22/J21</f>
        <v>0.43626678365857846</v>
      </c>
      <c r="L23" s="49">
        <f t="shared" si="8"/>
        <v>-1.9522207722816487E-2</v>
      </c>
      <c r="M23" s="49">
        <f t="shared" si="8"/>
        <v>-0.25463471217386768</v>
      </c>
      <c r="N23" s="49">
        <f t="shared" si="8"/>
        <v>-4.915727560464779E-2</v>
      </c>
      <c r="O23" s="49">
        <f t="shared" si="8"/>
        <v>-0.72503369413923358</v>
      </c>
      <c r="P23" s="58">
        <f>P22/K21</f>
        <v>-1</v>
      </c>
      <c r="Q23" s="50"/>
      <c r="R23" s="50"/>
      <c r="S23" s="50"/>
      <c r="T23" s="50"/>
      <c r="U23" s="50"/>
      <c r="V23" s="17"/>
      <c r="W23" s="30"/>
      <c r="X23" s="73"/>
    </row>
    <row r="24" spans="1:24" x14ac:dyDescent="0.2">
      <c r="I24" s="7"/>
      <c r="J24" s="7"/>
      <c r="K24" s="7"/>
      <c r="L24" s="7"/>
      <c r="M24" s="7"/>
      <c r="N24" s="7"/>
      <c r="O24" s="7"/>
      <c r="P24" s="17"/>
      <c r="Q24" s="7"/>
      <c r="R24" s="7"/>
      <c r="S24" s="7"/>
      <c r="T24" s="7"/>
      <c r="U24" s="50"/>
      <c r="V24" s="17"/>
      <c r="W24" s="7"/>
      <c r="X24" s="70"/>
    </row>
    <row r="25" spans="1:24" x14ac:dyDescent="0.2">
      <c r="I25" s="7"/>
      <c r="J25" s="7"/>
      <c r="K25" s="7"/>
      <c r="L25" s="7"/>
      <c r="M25" s="7"/>
      <c r="N25" s="7"/>
      <c r="O25" s="7"/>
      <c r="P25" s="17"/>
      <c r="Q25" s="7"/>
      <c r="R25" s="7"/>
      <c r="S25" s="7"/>
      <c r="T25" s="7"/>
      <c r="U25" s="50"/>
      <c r="V25" s="17"/>
      <c r="W25" s="7"/>
      <c r="X25" s="70"/>
    </row>
    <row r="26" spans="1:24" x14ac:dyDescent="0.2">
      <c r="B26" s="1" t="s">
        <v>32</v>
      </c>
      <c r="I26" s="7"/>
      <c r="J26" s="7"/>
      <c r="K26" s="7"/>
      <c r="L26" s="7"/>
      <c r="M26" s="7"/>
      <c r="N26" s="7"/>
      <c r="O26" s="7"/>
      <c r="P26" s="17"/>
      <c r="Q26" s="7"/>
      <c r="R26" s="7"/>
      <c r="S26" s="7"/>
      <c r="T26" s="7"/>
      <c r="U26" s="50"/>
      <c r="V26" s="17"/>
      <c r="W26" s="7"/>
      <c r="X26" s="70"/>
    </row>
    <row r="27" spans="1:24" x14ac:dyDescent="0.2">
      <c r="A27" s="2" t="s">
        <v>92</v>
      </c>
      <c r="B27" s="4" t="s">
        <v>34</v>
      </c>
      <c r="C27" s="6">
        <v>0</v>
      </c>
      <c r="D27" s="48">
        <v>0</v>
      </c>
      <c r="E27" s="48">
        <v>0</v>
      </c>
      <c r="F27" s="48">
        <v>0</v>
      </c>
      <c r="G27" s="48">
        <v>0</v>
      </c>
      <c r="H27" s="48">
        <v>0</v>
      </c>
      <c r="I27" s="30">
        <v>0</v>
      </c>
      <c r="J27" s="30">
        <v>0</v>
      </c>
      <c r="K27" s="30">
        <v>0</v>
      </c>
      <c r="L27" s="30">
        <v>0</v>
      </c>
      <c r="M27" s="30">
        <v>0</v>
      </c>
      <c r="N27" s="30">
        <v>0</v>
      </c>
      <c r="O27" s="30">
        <v>0</v>
      </c>
      <c r="P27" s="17"/>
      <c r="Q27" s="30">
        <v>0</v>
      </c>
      <c r="R27" s="30">
        <v>0</v>
      </c>
      <c r="S27" s="6">
        <f>Q27+R27</f>
        <v>0</v>
      </c>
      <c r="T27" s="7">
        <f>S27-O27</f>
        <v>0</v>
      </c>
      <c r="U27" s="60" t="e">
        <f>O27/S27</f>
        <v>#DIV/0!</v>
      </c>
      <c r="V27" s="17"/>
      <c r="W27" s="7">
        <v>0</v>
      </c>
      <c r="X27" s="71">
        <f>W27-Q27</f>
        <v>0</v>
      </c>
    </row>
    <row r="28" spans="1:24" x14ac:dyDescent="0.2">
      <c r="A28" s="4" t="s">
        <v>33</v>
      </c>
      <c r="B28" s="4" t="s">
        <v>34</v>
      </c>
      <c r="C28" s="6">
        <v>0</v>
      </c>
      <c r="D28" s="6">
        <v>0</v>
      </c>
      <c r="E28" s="6">
        <v>0</v>
      </c>
      <c r="F28" s="6">
        <v>0</v>
      </c>
      <c r="G28" s="6">
        <v>0</v>
      </c>
      <c r="H28" s="6">
        <v>0</v>
      </c>
      <c r="I28" s="6">
        <v>0</v>
      </c>
      <c r="J28" s="6">
        <v>0</v>
      </c>
      <c r="K28" s="6">
        <v>326201.61</v>
      </c>
      <c r="L28" s="7">
        <f>284078.79+6000-440</f>
        <v>289638.78999999998</v>
      </c>
      <c r="M28" s="30">
        <v>0</v>
      </c>
      <c r="N28" s="30">
        <v>0</v>
      </c>
      <c r="O28" s="30">
        <v>0</v>
      </c>
      <c r="P28" s="17"/>
      <c r="Q28" s="30">
        <v>0</v>
      </c>
      <c r="R28" s="30">
        <v>0</v>
      </c>
      <c r="S28" s="6">
        <f>Q28+R28</f>
        <v>0</v>
      </c>
      <c r="T28" s="7">
        <f t="shared" ref="T28:T55" si="9">S28-O28</f>
        <v>0</v>
      </c>
      <c r="U28" s="60" t="e">
        <f t="shared" ref="U28:U55" si="10">O28/S28</f>
        <v>#DIV/0!</v>
      </c>
      <c r="V28" s="17"/>
      <c r="W28" s="7">
        <v>0</v>
      </c>
      <c r="X28" s="71">
        <f>W28-Q28</f>
        <v>0</v>
      </c>
    </row>
    <row r="29" spans="1:24" x14ac:dyDescent="0.2">
      <c r="A29" s="4" t="s">
        <v>117</v>
      </c>
      <c r="B29" s="4" t="s">
        <v>118</v>
      </c>
      <c r="C29" s="6">
        <v>0</v>
      </c>
      <c r="D29" s="6">
        <v>0</v>
      </c>
      <c r="E29" s="6">
        <v>0</v>
      </c>
      <c r="F29" s="6">
        <v>0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30">
        <v>0</v>
      </c>
      <c r="N29" s="30">
        <v>0</v>
      </c>
      <c r="O29" s="30">
        <v>0</v>
      </c>
      <c r="P29" s="17"/>
      <c r="Q29" s="30">
        <v>0</v>
      </c>
      <c r="R29" s="30">
        <v>0</v>
      </c>
      <c r="S29" s="6">
        <f t="shared" ref="S29:S55" si="11">Q29+R29</f>
        <v>0</v>
      </c>
      <c r="T29" s="7">
        <f t="shared" si="9"/>
        <v>0</v>
      </c>
      <c r="U29" s="60" t="e">
        <f t="shared" si="10"/>
        <v>#DIV/0!</v>
      </c>
      <c r="V29" s="17"/>
      <c r="W29" s="7">
        <v>0</v>
      </c>
      <c r="X29" s="71">
        <f t="shared" ref="X29:X55" si="12">W29-Q29</f>
        <v>0</v>
      </c>
    </row>
    <row r="30" spans="1:24" x14ac:dyDescent="0.2">
      <c r="A30" s="4" t="s">
        <v>35</v>
      </c>
      <c r="B30" s="4" t="s">
        <v>36</v>
      </c>
      <c r="C30" s="6">
        <v>0</v>
      </c>
      <c r="D30" s="6">
        <v>0</v>
      </c>
      <c r="E30" s="6">
        <v>0</v>
      </c>
      <c r="F30" s="6">
        <v>0</v>
      </c>
      <c r="G30" s="6">
        <v>0</v>
      </c>
      <c r="H30" s="6">
        <v>0</v>
      </c>
      <c r="I30" s="6">
        <v>0</v>
      </c>
      <c r="J30" s="6">
        <v>0</v>
      </c>
      <c r="K30" s="6">
        <v>244691.94</v>
      </c>
      <c r="L30" s="30">
        <v>260904.42</v>
      </c>
      <c r="M30" s="30">
        <v>0</v>
      </c>
      <c r="N30" s="30">
        <v>0</v>
      </c>
      <c r="O30" s="30">
        <v>0</v>
      </c>
      <c r="P30" s="17"/>
      <c r="Q30" s="30">
        <v>0</v>
      </c>
      <c r="R30" s="30">
        <v>0</v>
      </c>
      <c r="S30" s="6">
        <f t="shared" si="11"/>
        <v>0</v>
      </c>
      <c r="T30" s="7">
        <f t="shared" si="9"/>
        <v>0</v>
      </c>
      <c r="U30" s="60" t="e">
        <f t="shared" si="10"/>
        <v>#DIV/0!</v>
      </c>
      <c r="V30" s="17"/>
      <c r="W30" s="7">
        <v>0</v>
      </c>
      <c r="X30" s="71">
        <f t="shared" si="12"/>
        <v>0</v>
      </c>
    </row>
    <row r="31" spans="1:24" x14ac:dyDescent="0.2">
      <c r="A31" s="5" t="s">
        <v>37</v>
      </c>
      <c r="B31" s="5" t="s">
        <v>38</v>
      </c>
      <c r="C31" s="6">
        <v>0</v>
      </c>
      <c r="D31" s="6">
        <v>0</v>
      </c>
      <c r="E31" s="6">
        <v>0</v>
      </c>
      <c r="F31" s="6">
        <v>0</v>
      </c>
      <c r="G31" s="6">
        <v>0</v>
      </c>
      <c r="H31" s="6">
        <v>0</v>
      </c>
      <c r="I31" s="6">
        <v>0</v>
      </c>
      <c r="J31" s="6">
        <v>0</v>
      </c>
      <c r="K31" s="6">
        <v>163019.62</v>
      </c>
      <c r="L31" s="30">
        <v>169429.29</v>
      </c>
      <c r="M31" s="30">
        <v>0</v>
      </c>
      <c r="N31" s="30">
        <v>0</v>
      </c>
      <c r="O31" s="30">
        <v>0</v>
      </c>
      <c r="P31" s="17"/>
      <c r="Q31" s="30">
        <v>0</v>
      </c>
      <c r="R31" s="30">
        <v>0</v>
      </c>
      <c r="S31" s="6">
        <f t="shared" si="11"/>
        <v>0</v>
      </c>
      <c r="T31" s="7">
        <f t="shared" si="9"/>
        <v>0</v>
      </c>
      <c r="U31" s="60" t="e">
        <f t="shared" si="10"/>
        <v>#DIV/0!</v>
      </c>
      <c r="V31" s="17"/>
      <c r="W31" s="7">
        <v>0</v>
      </c>
      <c r="X31" s="71">
        <f t="shared" si="12"/>
        <v>0</v>
      </c>
    </row>
    <row r="32" spans="1:24" x14ac:dyDescent="0.2">
      <c r="A32" s="5" t="s">
        <v>39</v>
      </c>
      <c r="B32" s="5" t="s">
        <v>40</v>
      </c>
      <c r="C32" s="6">
        <v>0</v>
      </c>
      <c r="D32" s="6">
        <v>0</v>
      </c>
      <c r="E32" s="6">
        <v>0</v>
      </c>
      <c r="F32" s="6">
        <v>0</v>
      </c>
      <c r="G32" s="6">
        <v>0</v>
      </c>
      <c r="H32" s="6">
        <v>0</v>
      </c>
      <c r="I32" s="6">
        <v>0</v>
      </c>
      <c r="J32" s="6">
        <v>0</v>
      </c>
      <c r="K32" s="6">
        <v>35749.269999999997</v>
      </c>
      <c r="L32" s="30">
        <v>34392.15</v>
      </c>
      <c r="M32" s="30">
        <v>0</v>
      </c>
      <c r="N32" s="30">
        <v>0</v>
      </c>
      <c r="O32" s="30">
        <v>0</v>
      </c>
      <c r="P32" s="17"/>
      <c r="Q32" s="30">
        <v>0</v>
      </c>
      <c r="R32" s="30">
        <v>0</v>
      </c>
      <c r="S32" s="6">
        <f t="shared" si="11"/>
        <v>0</v>
      </c>
      <c r="T32" s="7">
        <f t="shared" si="9"/>
        <v>0</v>
      </c>
      <c r="U32" s="60" t="e">
        <f t="shared" si="10"/>
        <v>#DIV/0!</v>
      </c>
      <c r="V32" s="17"/>
      <c r="W32" s="7">
        <v>0</v>
      </c>
      <c r="X32" s="71">
        <f t="shared" si="12"/>
        <v>0</v>
      </c>
    </row>
    <row r="33" spans="1:24" x14ac:dyDescent="0.2">
      <c r="A33" s="5" t="s">
        <v>93</v>
      </c>
      <c r="B33" s="5" t="s">
        <v>94</v>
      </c>
      <c r="C33" s="6">
        <v>0</v>
      </c>
      <c r="D33" s="6">
        <v>0</v>
      </c>
      <c r="E33" s="6">
        <v>0</v>
      </c>
      <c r="F33" s="6">
        <v>0</v>
      </c>
      <c r="G33" s="6">
        <v>0</v>
      </c>
      <c r="H33" s="6">
        <v>0</v>
      </c>
      <c r="I33" s="6">
        <v>0</v>
      </c>
      <c r="J33" s="6">
        <v>0</v>
      </c>
      <c r="K33" s="6">
        <v>2668.47</v>
      </c>
      <c r="L33" s="30">
        <v>3680.67</v>
      </c>
      <c r="M33" s="30">
        <v>0</v>
      </c>
      <c r="N33" s="30">
        <v>0</v>
      </c>
      <c r="O33" s="30">
        <v>0</v>
      </c>
      <c r="P33" s="17"/>
      <c r="Q33" s="30">
        <v>0</v>
      </c>
      <c r="R33" s="30">
        <v>0</v>
      </c>
      <c r="S33" s="6">
        <f t="shared" si="11"/>
        <v>0</v>
      </c>
      <c r="T33" s="7">
        <f t="shared" si="9"/>
        <v>0</v>
      </c>
      <c r="U33" s="60" t="e">
        <f t="shared" si="10"/>
        <v>#DIV/0!</v>
      </c>
      <c r="V33" s="17"/>
      <c r="W33" s="7">
        <v>0</v>
      </c>
      <c r="X33" s="71">
        <f t="shared" si="12"/>
        <v>0</v>
      </c>
    </row>
    <row r="34" spans="1:24" x14ac:dyDescent="0.2">
      <c r="A34" s="5" t="s">
        <v>41</v>
      </c>
      <c r="B34" s="5" t="s">
        <v>42</v>
      </c>
      <c r="C34" s="6">
        <v>0</v>
      </c>
      <c r="D34" s="6">
        <v>0</v>
      </c>
      <c r="E34" s="6">
        <v>0</v>
      </c>
      <c r="F34" s="6">
        <v>0</v>
      </c>
      <c r="G34" s="6">
        <v>0</v>
      </c>
      <c r="H34" s="6">
        <v>0</v>
      </c>
      <c r="I34" s="6">
        <v>0</v>
      </c>
      <c r="J34" s="6">
        <v>0</v>
      </c>
      <c r="K34" s="6">
        <v>8339.01</v>
      </c>
      <c r="L34" s="30">
        <v>7938.46</v>
      </c>
      <c r="M34" s="30">
        <v>0</v>
      </c>
      <c r="N34" s="30">
        <v>0</v>
      </c>
      <c r="O34" s="30">
        <v>0</v>
      </c>
      <c r="P34" s="17"/>
      <c r="Q34" s="30">
        <v>0</v>
      </c>
      <c r="R34" s="30">
        <v>0</v>
      </c>
      <c r="S34" s="6">
        <f t="shared" si="11"/>
        <v>0</v>
      </c>
      <c r="T34" s="7">
        <f t="shared" si="9"/>
        <v>0</v>
      </c>
      <c r="U34" s="60" t="e">
        <f t="shared" si="10"/>
        <v>#DIV/0!</v>
      </c>
      <c r="V34" s="17"/>
      <c r="W34" s="7">
        <v>0</v>
      </c>
      <c r="X34" s="71">
        <f t="shared" si="12"/>
        <v>0</v>
      </c>
    </row>
    <row r="35" spans="1:24" x14ac:dyDescent="0.2">
      <c r="A35" s="5" t="s">
        <v>43</v>
      </c>
      <c r="B35" s="5" t="s">
        <v>44</v>
      </c>
      <c r="C35" s="6">
        <v>0</v>
      </c>
      <c r="D35" s="6">
        <v>0</v>
      </c>
      <c r="E35" s="6">
        <v>0</v>
      </c>
      <c r="F35" s="6">
        <v>0</v>
      </c>
      <c r="G35" s="6">
        <v>0</v>
      </c>
      <c r="H35" s="6">
        <v>0</v>
      </c>
      <c r="I35" s="6">
        <v>0</v>
      </c>
      <c r="J35" s="6">
        <v>0</v>
      </c>
      <c r="K35" s="6">
        <v>73264.25</v>
      </c>
      <c r="L35" s="30">
        <v>70004.52</v>
      </c>
      <c r="M35" s="30">
        <v>0</v>
      </c>
      <c r="N35" s="30">
        <v>0</v>
      </c>
      <c r="O35" s="30">
        <v>0</v>
      </c>
      <c r="P35" s="17"/>
      <c r="Q35" s="30">
        <v>0</v>
      </c>
      <c r="R35" s="30">
        <v>0</v>
      </c>
      <c r="S35" s="6">
        <f t="shared" si="11"/>
        <v>0</v>
      </c>
      <c r="T35" s="7">
        <f t="shared" si="9"/>
        <v>0</v>
      </c>
      <c r="U35" s="60" t="e">
        <f t="shared" si="10"/>
        <v>#DIV/0!</v>
      </c>
      <c r="V35" s="17"/>
      <c r="W35" s="7">
        <v>0</v>
      </c>
      <c r="X35" s="71">
        <f t="shared" si="12"/>
        <v>0</v>
      </c>
    </row>
    <row r="36" spans="1:24" x14ac:dyDescent="0.2">
      <c r="A36" s="4" t="s">
        <v>95</v>
      </c>
      <c r="B36" s="4" t="s">
        <v>96</v>
      </c>
      <c r="C36" s="6">
        <v>0</v>
      </c>
      <c r="D36" s="6">
        <v>0</v>
      </c>
      <c r="E36" s="6">
        <v>0</v>
      </c>
      <c r="F36" s="6">
        <v>0</v>
      </c>
      <c r="G36" s="6">
        <v>0</v>
      </c>
      <c r="H36" s="6">
        <v>0</v>
      </c>
      <c r="I36" s="6">
        <v>0</v>
      </c>
      <c r="J36" s="6">
        <v>0</v>
      </c>
      <c r="K36" s="6">
        <v>3735966.62</v>
      </c>
      <c r="L36" s="30">
        <v>3700251.91</v>
      </c>
      <c r="M36" s="30">
        <v>0</v>
      </c>
      <c r="N36" s="30">
        <v>0</v>
      </c>
      <c r="O36" s="30">
        <v>0</v>
      </c>
      <c r="P36" s="17"/>
      <c r="Q36" s="30">
        <v>0</v>
      </c>
      <c r="R36" s="30">
        <v>0</v>
      </c>
      <c r="S36" s="6">
        <f t="shared" si="11"/>
        <v>0</v>
      </c>
      <c r="T36" s="7">
        <f t="shared" si="9"/>
        <v>0</v>
      </c>
      <c r="U36" s="60" t="e">
        <f t="shared" si="10"/>
        <v>#DIV/0!</v>
      </c>
      <c r="V36" s="17"/>
      <c r="W36" s="7">
        <v>0</v>
      </c>
      <c r="X36" s="71">
        <f t="shared" si="12"/>
        <v>0</v>
      </c>
    </row>
    <row r="37" spans="1:24" x14ac:dyDescent="0.2">
      <c r="A37" s="4" t="s">
        <v>45</v>
      </c>
      <c r="B37" s="4" t="s">
        <v>46</v>
      </c>
      <c r="C37" s="6">
        <v>0</v>
      </c>
      <c r="D37" s="6">
        <v>0</v>
      </c>
      <c r="E37" s="6">
        <v>0</v>
      </c>
      <c r="F37" s="6">
        <v>0</v>
      </c>
      <c r="G37" s="6">
        <v>0</v>
      </c>
      <c r="H37" s="6">
        <v>0</v>
      </c>
      <c r="I37" s="6">
        <v>0</v>
      </c>
      <c r="J37" s="6">
        <v>0</v>
      </c>
      <c r="K37" s="6">
        <v>8090.28</v>
      </c>
      <c r="L37" s="30">
        <v>7779.33</v>
      </c>
      <c r="M37" s="30">
        <v>0</v>
      </c>
      <c r="N37" s="30">
        <v>0</v>
      </c>
      <c r="O37" s="30">
        <v>0</v>
      </c>
      <c r="P37" s="17"/>
      <c r="Q37" s="30">
        <v>0</v>
      </c>
      <c r="R37" s="30">
        <v>0</v>
      </c>
      <c r="S37" s="6">
        <f t="shared" si="11"/>
        <v>0</v>
      </c>
      <c r="T37" s="7">
        <f t="shared" si="9"/>
        <v>0</v>
      </c>
      <c r="U37" s="60" t="e">
        <f t="shared" si="10"/>
        <v>#DIV/0!</v>
      </c>
      <c r="V37" s="17"/>
      <c r="W37" s="7">
        <v>0</v>
      </c>
      <c r="X37" s="71">
        <f t="shared" si="12"/>
        <v>0</v>
      </c>
    </row>
    <row r="38" spans="1:24" x14ac:dyDescent="0.2">
      <c r="A38" s="4" t="s">
        <v>47</v>
      </c>
      <c r="B38" s="4" t="s">
        <v>48</v>
      </c>
      <c r="C38" s="6">
        <v>0</v>
      </c>
      <c r="D38" s="6">
        <v>0</v>
      </c>
      <c r="E38" s="6">
        <v>0</v>
      </c>
      <c r="F38" s="6">
        <v>0</v>
      </c>
      <c r="G38" s="6">
        <v>0</v>
      </c>
      <c r="H38" s="6">
        <v>0</v>
      </c>
      <c r="I38" s="6">
        <v>0</v>
      </c>
      <c r="J38" s="6">
        <v>0</v>
      </c>
      <c r="K38" s="6">
        <v>56645.22</v>
      </c>
      <c r="L38" s="30">
        <v>80251.460000000006</v>
      </c>
      <c r="M38" s="30">
        <v>0</v>
      </c>
      <c r="N38" s="30">
        <v>0</v>
      </c>
      <c r="O38" s="30">
        <v>0</v>
      </c>
      <c r="P38" s="17"/>
      <c r="Q38" s="30">
        <v>0</v>
      </c>
      <c r="R38" s="30">
        <v>0</v>
      </c>
      <c r="S38" s="6">
        <f t="shared" si="11"/>
        <v>0</v>
      </c>
      <c r="T38" s="7">
        <f t="shared" si="9"/>
        <v>0</v>
      </c>
      <c r="U38" s="60" t="e">
        <f t="shared" si="10"/>
        <v>#DIV/0!</v>
      </c>
      <c r="V38" s="17"/>
      <c r="W38" s="7">
        <v>0</v>
      </c>
      <c r="X38" s="71">
        <f t="shared" si="12"/>
        <v>0</v>
      </c>
    </row>
    <row r="39" spans="1:24" x14ac:dyDescent="0.2">
      <c r="A39" s="4" t="s">
        <v>97</v>
      </c>
      <c r="B39" s="4" t="s">
        <v>98</v>
      </c>
      <c r="C39" s="6">
        <v>0</v>
      </c>
      <c r="D39" s="6">
        <v>0</v>
      </c>
      <c r="E39" s="6">
        <v>0</v>
      </c>
      <c r="F39" s="6">
        <v>0</v>
      </c>
      <c r="G39" s="6">
        <v>0</v>
      </c>
      <c r="H39" s="6">
        <v>0</v>
      </c>
      <c r="I39" s="6">
        <v>0</v>
      </c>
      <c r="J39" s="6">
        <v>0</v>
      </c>
      <c r="K39" s="6">
        <v>0</v>
      </c>
      <c r="L39" s="30">
        <v>0</v>
      </c>
      <c r="M39" s="30">
        <v>0</v>
      </c>
      <c r="N39" s="30">
        <v>0</v>
      </c>
      <c r="O39" s="30">
        <v>0</v>
      </c>
      <c r="P39" s="17"/>
      <c r="Q39" s="30">
        <v>0</v>
      </c>
      <c r="R39" s="30">
        <v>0</v>
      </c>
      <c r="S39" s="6">
        <f t="shared" si="11"/>
        <v>0</v>
      </c>
      <c r="T39" s="7">
        <f t="shared" si="9"/>
        <v>0</v>
      </c>
      <c r="U39" s="60" t="e">
        <f t="shared" si="10"/>
        <v>#DIV/0!</v>
      </c>
      <c r="V39" s="17"/>
      <c r="W39" s="7">
        <v>0</v>
      </c>
      <c r="X39" s="71">
        <f t="shared" si="12"/>
        <v>0</v>
      </c>
    </row>
    <row r="40" spans="1:24" x14ac:dyDescent="0.2">
      <c r="A40" s="4" t="s">
        <v>49</v>
      </c>
      <c r="B40" s="4" t="s">
        <v>50</v>
      </c>
      <c r="C40" s="6">
        <v>0</v>
      </c>
      <c r="D40" s="6">
        <v>0</v>
      </c>
      <c r="E40" s="6">
        <v>0</v>
      </c>
      <c r="F40" s="6">
        <v>0</v>
      </c>
      <c r="G40" s="6">
        <v>0</v>
      </c>
      <c r="H40" s="6">
        <v>0</v>
      </c>
      <c r="I40" s="6">
        <v>0</v>
      </c>
      <c r="J40" s="6">
        <v>0</v>
      </c>
      <c r="K40" s="6">
        <v>109227.3</v>
      </c>
      <c r="L40" s="30">
        <v>165536.16</v>
      </c>
      <c r="M40" s="30">
        <v>0</v>
      </c>
      <c r="N40" s="30">
        <v>0</v>
      </c>
      <c r="O40" s="30">
        <v>0</v>
      </c>
      <c r="P40" s="17"/>
      <c r="Q40" s="30">
        <v>0</v>
      </c>
      <c r="R40" s="30">
        <v>0</v>
      </c>
      <c r="S40" s="6">
        <f t="shared" si="11"/>
        <v>0</v>
      </c>
      <c r="T40" s="7">
        <f t="shared" si="9"/>
        <v>0</v>
      </c>
      <c r="U40" s="60" t="e">
        <f t="shared" si="10"/>
        <v>#DIV/0!</v>
      </c>
      <c r="V40" s="17"/>
      <c r="W40" s="7">
        <v>0</v>
      </c>
      <c r="X40" s="71">
        <f t="shared" si="12"/>
        <v>0</v>
      </c>
    </row>
    <row r="41" spans="1:24" x14ac:dyDescent="0.2">
      <c r="A41" s="4" t="s">
        <v>51</v>
      </c>
      <c r="B41" s="4" t="s">
        <v>52</v>
      </c>
      <c r="C41" s="6">
        <v>0</v>
      </c>
      <c r="D41" s="6">
        <v>0</v>
      </c>
      <c r="E41" s="6">
        <v>0</v>
      </c>
      <c r="F41" s="6">
        <v>0</v>
      </c>
      <c r="G41" s="6">
        <v>0</v>
      </c>
      <c r="H41" s="6">
        <v>0</v>
      </c>
      <c r="I41" s="6">
        <v>0</v>
      </c>
      <c r="J41" s="6">
        <v>0</v>
      </c>
      <c r="K41" s="6">
        <v>295016.94</v>
      </c>
      <c r="L41" s="30">
        <v>310539.63</v>
      </c>
      <c r="M41" s="30">
        <v>0</v>
      </c>
      <c r="N41" s="30">
        <v>0</v>
      </c>
      <c r="O41" s="30">
        <v>0</v>
      </c>
      <c r="P41" s="17"/>
      <c r="Q41" s="30">
        <v>0</v>
      </c>
      <c r="R41" s="30">
        <v>0</v>
      </c>
      <c r="S41" s="6">
        <f t="shared" si="11"/>
        <v>0</v>
      </c>
      <c r="T41" s="7">
        <f t="shared" si="9"/>
        <v>0</v>
      </c>
      <c r="U41" s="60" t="e">
        <f t="shared" si="10"/>
        <v>#DIV/0!</v>
      </c>
      <c r="V41" s="17"/>
      <c r="W41" s="7">
        <v>0</v>
      </c>
      <c r="X41" s="71">
        <f t="shared" si="12"/>
        <v>0</v>
      </c>
    </row>
    <row r="42" spans="1:24" x14ac:dyDescent="0.2">
      <c r="A42" s="4" t="s">
        <v>53</v>
      </c>
      <c r="B42" s="4" t="s">
        <v>54</v>
      </c>
      <c r="C42" s="6">
        <v>0</v>
      </c>
      <c r="D42" s="6">
        <v>0</v>
      </c>
      <c r="E42" s="6">
        <v>0</v>
      </c>
      <c r="F42" s="6">
        <v>0</v>
      </c>
      <c r="G42" s="6">
        <v>0</v>
      </c>
      <c r="H42" s="6">
        <v>0</v>
      </c>
      <c r="I42" s="6">
        <v>0</v>
      </c>
      <c r="J42" s="6">
        <v>0</v>
      </c>
      <c r="K42" s="6">
        <v>17291.12</v>
      </c>
      <c r="L42" s="30">
        <v>10050.19</v>
      </c>
      <c r="M42" s="30">
        <v>0</v>
      </c>
      <c r="N42" s="30">
        <v>0</v>
      </c>
      <c r="O42" s="30">
        <v>0</v>
      </c>
      <c r="P42" s="17"/>
      <c r="Q42" s="30">
        <v>0</v>
      </c>
      <c r="R42" s="30">
        <v>0</v>
      </c>
      <c r="S42" s="6">
        <f t="shared" si="11"/>
        <v>0</v>
      </c>
      <c r="T42" s="7">
        <f t="shared" si="9"/>
        <v>0</v>
      </c>
      <c r="U42" s="60" t="e">
        <f t="shared" si="10"/>
        <v>#DIV/0!</v>
      </c>
      <c r="V42" s="17"/>
      <c r="W42" s="7">
        <v>0</v>
      </c>
      <c r="X42" s="71">
        <f t="shared" si="12"/>
        <v>0</v>
      </c>
    </row>
    <row r="43" spans="1:24" x14ac:dyDescent="0.2">
      <c r="A43" s="4" t="s">
        <v>55</v>
      </c>
      <c r="B43" s="4" t="s">
        <v>56</v>
      </c>
      <c r="C43" s="6">
        <v>0</v>
      </c>
      <c r="D43" s="6">
        <v>0</v>
      </c>
      <c r="E43" s="6">
        <v>0</v>
      </c>
      <c r="F43" s="6">
        <v>0</v>
      </c>
      <c r="G43" s="6">
        <v>0</v>
      </c>
      <c r="H43" s="6">
        <v>0</v>
      </c>
      <c r="I43" s="6">
        <v>0</v>
      </c>
      <c r="J43" s="6">
        <v>0</v>
      </c>
      <c r="K43" s="6">
        <v>500743.64</v>
      </c>
      <c r="L43" s="30">
        <v>590446.39</v>
      </c>
      <c r="M43" s="30">
        <v>0</v>
      </c>
      <c r="N43" s="30">
        <v>0</v>
      </c>
      <c r="O43" s="30">
        <v>0</v>
      </c>
      <c r="P43" s="17"/>
      <c r="Q43" s="30">
        <v>0</v>
      </c>
      <c r="R43" s="30">
        <v>0</v>
      </c>
      <c r="S43" s="6">
        <f t="shared" si="11"/>
        <v>0</v>
      </c>
      <c r="T43" s="7">
        <f t="shared" si="9"/>
        <v>0</v>
      </c>
      <c r="U43" s="60" t="e">
        <f t="shared" si="10"/>
        <v>#DIV/0!</v>
      </c>
      <c r="V43" s="17"/>
      <c r="W43" s="7">
        <v>0</v>
      </c>
      <c r="X43" s="71">
        <f t="shared" si="12"/>
        <v>0</v>
      </c>
    </row>
    <row r="44" spans="1:24" x14ac:dyDescent="0.2">
      <c r="A44" s="4" t="s">
        <v>57</v>
      </c>
      <c r="B44" s="4" t="s">
        <v>58</v>
      </c>
      <c r="C44" s="6">
        <v>0</v>
      </c>
      <c r="D44" s="6">
        <v>0</v>
      </c>
      <c r="E44" s="6">
        <v>0</v>
      </c>
      <c r="F44" s="6">
        <v>0</v>
      </c>
      <c r="G44" s="6">
        <v>0</v>
      </c>
      <c r="H44" s="6">
        <v>0</v>
      </c>
      <c r="I44" s="6">
        <v>0</v>
      </c>
      <c r="J44" s="6">
        <v>0</v>
      </c>
      <c r="K44" s="6">
        <v>37601.47</v>
      </c>
      <c r="L44" s="30">
        <v>114.17</v>
      </c>
      <c r="M44" s="30">
        <v>0</v>
      </c>
      <c r="N44" s="30">
        <v>0</v>
      </c>
      <c r="O44" s="30">
        <v>0</v>
      </c>
      <c r="P44" s="17"/>
      <c r="Q44" s="30">
        <v>0</v>
      </c>
      <c r="R44" s="30">
        <v>0</v>
      </c>
      <c r="S44" s="6">
        <f t="shared" si="11"/>
        <v>0</v>
      </c>
      <c r="T44" s="7">
        <f t="shared" si="9"/>
        <v>0</v>
      </c>
      <c r="U44" s="60" t="e">
        <f t="shared" si="10"/>
        <v>#DIV/0!</v>
      </c>
      <c r="V44" s="17"/>
      <c r="W44" s="7">
        <v>0</v>
      </c>
      <c r="X44" s="71">
        <f t="shared" si="12"/>
        <v>0</v>
      </c>
    </row>
    <row r="45" spans="1:24" x14ac:dyDescent="0.2">
      <c r="A45" s="4" t="s">
        <v>59</v>
      </c>
      <c r="B45" s="4" t="s">
        <v>60</v>
      </c>
      <c r="C45" s="6">
        <v>0</v>
      </c>
      <c r="D45" s="6">
        <v>0</v>
      </c>
      <c r="E45" s="6">
        <v>0</v>
      </c>
      <c r="F45" s="6">
        <v>0</v>
      </c>
      <c r="G45" s="6">
        <v>0</v>
      </c>
      <c r="H45" s="6">
        <v>0</v>
      </c>
      <c r="I45" s="6">
        <v>0</v>
      </c>
      <c r="J45" s="6">
        <v>0</v>
      </c>
      <c r="K45" s="6">
        <v>70309.47</v>
      </c>
      <c r="L45" s="30">
        <v>66635.649999999994</v>
      </c>
      <c r="M45" s="30">
        <v>0</v>
      </c>
      <c r="N45" s="30">
        <v>0</v>
      </c>
      <c r="O45" s="30">
        <v>0</v>
      </c>
      <c r="P45" s="17"/>
      <c r="Q45" s="30">
        <v>0</v>
      </c>
      <c r="R45" s="30">
        <v>0</v>
      </c>
      <c r="S45" s="6">
        <f t="shared" si="11"/>
        <v>0</v>
      </c>
      <c r="T45" s="7">
        <f t="shared" si="9"/>
        <v>0</v>
      </c>
      <c r="U45" s="60" t="e">
        <f t="shared" si="10"/>
        <v>#DIV/0!</v>
      </c>
      <c r="V45" s="17"/>
      <c r="W45" s="7">
        <v>0</v>
      </c>
      <c r="X45" s="71">
        <f t="shared" si="12"/>
        <v>0</v>
      </c>
    </row>
    <row r="46" spans="1:24" x14ac:dyDescent="0.2">
      <c r="A46" s="4" t="s">
        <v>61</v>
      </c>
      <c r="B46" s="4" t="s">
        <v>62</v>
      </c>
      <c r="C46" s="6">
        <v>0</v>
      </c>
      <c r="D46" s="6">
        <v>0</v>
      </c>
      <c r="E46" s="6">
        <v>0</v>
      </c>
      <c r="F46" s="6">
        <v>0</v>
      </c>
      <c r="G46" s="6">
        <v>0</v>
      </c>
      <c r="H46" s="6">
        <v>0</v>
      </c>
      <c r="I46" s="6">
        <v>0</v>
      </c>
      <c r="J46" s="6">
        <v>0</v>
      </c>
      <c r="K46" s="6">
        <v>58079.79</v>
      </c>
      <c r="L46" s="30">
        <v>62151.73</v>
      </c>
      <c r="M46" s="30">
        <v>0</v>
      </c>
      <c r="N46" s="30">
        <v>0</v>
      </c>
      <c r="O46" s="30">
        <v>0</v>
      </c>
      <c r="P46" s="17"/>
      <c r="Q46" s="30">
        <v>0</v>
      </c>
      <c r="R46" s="30">
        <v>0</v>
      </c>
      <c r="S46" s="6">
        <f t="shared" si="11"/>
        <v>0</v>
      </c>
      <c r="T46" s="7">
        <f t="shared" si="9"/>
        <v>0</v>
      </c>
      <c r="U46" s="60" t="e">
        <f t="shared" si="10"/>
        <v>#DIV/0!</v>
      </c>
      <c r="V46" s="17"/>
      <c r="W46" s="7">
        <v>0</v>
      </c>
      <c r="X46" s="71">
        <f t="shared" si="12"/>
        <v>0</v>
      </c>
    </row>
    <row r="47" spans="1:24" x14ac:dyDescent="0.2">
      <c r="A47" s="4" t="s">
        <v>63</v>
      </c>
      <c r="B47" s="4" t="s">
        <v>64</v>
      </c>
      <c r="C47" s="6">
        <v>0</v>
      </c>
      <c r="D47" s="6">
        <v>0</v>
      </c>
      <c r="E47" s="6">
        <v>0</v>
      </c>
      <c r="F47" s="6">
        <v>0</v>
      </c>
      <c r="G47" s="6">
        <v>0</v>
      </c>
      <c r="H47" s="6">
        <v>0</v>
      </c>
      <c r="I47" s="6">
        <v>0</v>
      </c>
      <c r="J47" s="6">
        <v>0</v>
      </c>
      <c r="K47" s="6">
        <v>165173.06</v>
      </c>
      <c r="L47" s="30">
        <v>158144.22</v>
      </c>
      <c r="M47" s="30">
        <v>0</v>
      </c>
      <c r="N47" s="30">
        <v>0</v>
      </c>
      <c r="O47" s="30">
        <v>0</v>
      </c>
      <c r="P47" s="17"/>
      <c r="Q47" s="30">
        <v>0</v>
      </c>
      <c r="R47" s="30">
        <v>0</v>
      </c>
      <c r="S47" s="6">
        <f t="shared" si="11"/>
        <v>0</v>
      </c>
      <c r="T47" s="7">
        <f t="shared" si="9"/>
        <v>0</v>
      </c>
      <c r="U47" s="60" t="e">
        <f t="shared" si="10"/>
        <v>#DIV/0!</v>
      </c>
      <c r="V47" s="17"/>
      <c r="W47" s="7">
        <v>0</v>
      </c>
      <c r="X47" s="71">
        <f t="shared" si="12"/>
        <v>0</v>
      </c>
    </row>
    <row r="48" spans="1:24" x14ac:dyDescent="0.2">
      <c r="A48" s="4" t="s">
        <v>65</v>
      </c>
      <c r="B48" s="4" t="s">
        <v>66</v>
      </c>
      <c r="C48" s="6">
        <v>0</v>
      </c>
      <c r="D48" s="6">
        <v>0</v>
      </c>
      <c r="E48" s="6">
        <v>0</v>
      </c>
      <c r="F48" s="6">
        <v>0</v>
      </c>
      <c r="G48" s="6">
        <v>0</v>
      </c>
      <c r="H48" s="6">
        <v>0</v>
      </c>
      <c r="I48" s="6">
        <v>0</v>
      </c>
      <c r="J48" s="6">
        <v>0</v>
      </c>
      <c r="K48" s="6">
        <v>12070.35</v>
      </c>
      <c r="L48" s="30">
        <v>11864.06</v>
      </c>
      <c r="M48" s="30">
        <v>0</v>
      </c>
      <c r="N48" s="30">
        <v>0</v>
      </c>
      <c r="O48" s="30">
        <v>0</v>
      </c>
      <c r="P48" s="17"/>
      <c r="Q48" s="30">
        <v>0</v>
      </c>
      <c r="R48" s="30">
        <v>0</v>
      </c>
      <c r="S48" s="6">
        <f t="shared" si="11"/>
        <v>0</v>
      </c>
      <c r="T48" s="7">
        <f t="shared" si="9"/>
        <v>0</v>
      </c>
      <c r="U48" s="60" t="e">
        <f t="shared" si="10"/>
        <v>#DIV/0!</v>
      </c>
      <c r="V48" s="17"/>
      <c r="W48" s="7">
        <v>0</v>
      </c>
      <c r="X48" s="71">
        <f t="shared" si="12"/>
        <v>0</v>
      </c>
    </row>
    <row r="49" spans="1:24" x14ac:dyDescent="0.2">
      <c r="A49" s="4" t="s">
        <v>67</v>
      </c>
      <c r="B49" s="4" t="s">
        <v>68</v>
      </c>
      <c r="C49" s="6">
        <v>0</v>
      </c>
      <c r="D49" s="6">
        <v>0</v>
      </c>
      <c r="E49" s="6">
        <v>0</v>
      </c>
      <c r="F49" s="6">
        <v>0</v>
      </c>
      <c r="G49" s="6">
        <v>0</v>
      </c>
      <c r="H49" s="6">
        <v>0</v>
      </c>
      <c r="I49" s="6">
        <v>0</v>
      </c>
      <c r="J49" s="6">
        <v>0</v>
      </c>
      <c r="K49" s="6">
        <v>33064.42</v>
      </c>
      <c r="L49" s="30">
        <v>114.17</v>
      </c>
      <c r="M49" s="30">
        <v>0</v>
      </c>
      <c r="N49" s="30">
        <v>0</v>
      </c>
      <c r="O49" s="30">
        <v>0</v>
      </c>
      <c r="P49" s="17"/>
      <c r="Q49" s="30">
        <v>0</v>
      </c>
      <c r="R49" s="30">
        <v>0</v>
      </c>
      <c r="S49" s="6">
        <f t="shared" si="11"/>
        <v>0</v>
      </c>
      <c r="T49" s="7">
        <f t="shared" si="9"/>
        <v>0</v>
      </c>
      <c r="U49" s="60" t="e">
        <f t="shared" si="10"/>
        <v>#DIV/0!</v>
      </c>
      <c r="V49" s="17"/>
      <c r="W49" s="7">
        <v>0</v>
      </c>
      <c r="X49" s="71">
        <f t="shared" si="12"/>
        <v>0</v>
      </c>
    </row>
    <row r="50" spans="1:24" x14ac:dyDescent="0.2">
      <c r="A50" s="4" t="s">
        <v>69</v>
      </c>
      <c r="B50" s="4" t="s">
        <v>70</v>
      </c>
      <c r="C50" s="6">
        <v>0</v>
      </c>
      <c r="D50" s="6">
        <v>0</v>
      </c>
      <c r="E50" s="6">
        <v>0</v>
      </c>
      <c r="F50" s="6">
        <v>0</v>
      </c>
      <c r="G50" s="6">
        <v>0</v>
      </c>
      <c r="H50" s="6">
        <v>0</v>
      </c>
      <c r="I50" s="6">
        <v>0</v>
      </c>
      <c r="J50" s="6">
        <v>0</v>
      </c>
      <c r="K50" s="6">
        <v>76798.509999999995</v>
      </c>
      <c r="L50" s="30">
        <v>71248.12</v>
      </c>
      <c r="M50" s="30">
        <v>0</v>
      </c>
      <c r="N50" s="30">
        <v>0</v>
      </c>
      <c r="O50" s="30">
        <v>0</v>
      </c>
      <c r="P50" s="17"/>
      <c r="Q50" s="30">
        <v>0</v>
      </c>
      <c r="R50" s="30">
        <v>0</v>
      </c>
      <c r="S50" s="6">
        <f t="shared" si="11"/>
        <v>0</v>
      </c>
      <c r="T50" s="7">
        <f t="shared" si="9"/>
        <v>0</v>
      </c>
      <c r="U50" s="60" t="e">
        <f t="shared" si="10"/>
        <v>#DIV/0!</v>
      </c>
      <c r="V50" s="17"/>
      <c r="W50" s="7">
        <v>0</v>
      </c>
      <c r="X50" s="71">
        <f t="shared" si="12"/>
        <v>0</v>
      </c>
    </row>
    <row r="51" spans="1:24" x14ac:dyDescent="0.2">
      <c r="A51" s="4" t="s">
        <v>71</v>
      </c>
      <c r="B51" s="4" t="s">
        <v>72</v>
      </c>
      <c r="C51" s="6">
        <v>0</v>
      </c>
      <c r="D51" s="6">
        <v>0</v>
      </c>
      <c r="E51" s="6">
        <v>0</v>
      </c>
      <c r="F51" s="6">
        <v>0</v>
      </c>
      <c r="G51" s="6">
        <v>0</v>
      </c>
      <c r="H51" s="6">
        <v>0</v>
      </c>
      <c r="I51" s="6">
        <v>0</v>
      </c>
      <c r="J51" s="6">
        <v>0</v>
      </c>
      <c r="K51" s="6">
        <v>59473.71</v>
      </c>
      <c r="L51" s="30">
        <v>67020.350000000006</v>
      </c>
      <c r="M51" s="30">
        <v>0</v>
      </c>
      <c r="N51" s="30">
        <v>0</v>
      </c>
      <c r="O51" s="30">
        <v>0</v>
      </c>
      <c r="P51" s="17"/>
      <c r="Q51" s="30">
        <v>0</v>
      </c>
      <c r="R51" s="30">
        <v>0</v>
      </c>
      <c r="S51" s="6">
        <f>Q51+R51</f>
        <v>0</v>
      </c>
      <c r="T51" s="7">
        <f t="shared" si="9"/>
        <v>0</v>
      </c>
      <c r="U51" s="60" t="e">
        <f t="shared" si="10"/>
        <v>#DIV/0!</v>
      </c>
      <c r="V51" s="17"/>
      <c r="W51" s="7">
        <v>0</v>
      </c>
      <c r="X51" s="71">
        <f t="shared" si="12"/>
        <v>0</v>
      </c>
    </row>
    <row r="52" spans="1:24" x14ac:dyDescent="0.2">
      <c r="A52" s="4" t="s">
        <v>73</v>
      </c>
      <c r="B52" s="4" t="s">
        <v>74</v>
      </c>
      <c r="C52" s="6">
        <v>0</v>
      </c>
      <c r="D52" s="6">
        <v>0</v>
      </c>
      <c r="E52" s="6">
        <v>0</v>
      </c>
      <c r="F52" s="6">
        <v>0</v>
      </c>
      <c r="G52" s="6">
        <v>0</v>
      </c>
      <c r="H52" s="6">
        <v>0</v>
      </c>
      <c r="I52" s="6">
        <v>0</v>
      </c>
      <c r="J52" s="6">
        <v>0</v>
      </c>
      <c r="K52" s="6">
        <v>91601.76</v>
      </c>
      <c r="L52" s="30">
        <v>75795.92</v>
      </c>
      <c r="M52" s="30">
        <v>0</v>
      </c>
      <c r="N52" s="30">
        <v>0</v>
      </c>
      <c r="O52" s="30">
        <v>0</v>
      </c>
      <c r="P52" s="17"/>
      <c r="Q52" s="30">
        <v>0</v>
      </c>
      <c r="R52" s="30">
        <v>0</v>
      </c>
      <c r="S52" s="6">
        <f t="shared" si="11"/>
        <v>0</v>
      </c>
      <c r="T52" s="7">
        <f t="shared" si="9"/>
        <v>0</v>
      </c>
      <c r="U52" s="60" t="e">
        <f t="shared" si="10"/>
        <v>#DIV/0!</v>
      </c>
      <c r="V52" s="17"/>
      <c r="W52" s="7">
        <v>0</v>
      </c>
      <c r="X52" s="71">
        <f t="shared" si="12"/>
        <v>0</v>
      </c>
    </row>
    <row r="53" spans="1:24" x14ac:dyDescent="0.2">
      <c r="A53" s="4" t="s">
        <v>75</v>
      </c>
      <c r="B53" s="4" t="s">
        <v>76</v>
      </c>
      <c r="C53" s="6">
        <v>0</v>
      </c>
      <c r="D53" s="6">
        <v>0</v>
      </c>
      <c r="E53" s="6">
        <v>0</v>
      </c>
      <c r="F53" s="6">
        <v>0</v>
      </c>
      <c r="G53" s="6">
        <v>0</v>
      </c>
      <c r="H53" s="6">
        <v>0</v>
      </c>
      <c r="I53" s="6">
        <v>0</v>
      </c>
      <c r="J53" s="6">
        <v>0</v>
      </c>
      <c r="K53" s="6">
        <v>89624.72</v>
      </c>
      <c r="L53" s="30">
        <v>91315.27</v>
      </c>
      <c r="M53" s="30">
        <v>0</v>
      </c>
      <c r="N53" s="30">
        <v>0</v>
      </c>
      <c r="O53" s="30">
        <v>0</v>
      </c>
      <c r="P53" s="17"/>
      <c r="Q53" s="30">
        <v>0</v>
      </c>
      <c r="R53" s="30">
        <v>0</v>
      </c>
      <c r="S53" s="6">
        <f t="shared" si="11"/>
        <v>0</v>
      </c>
      <c r="T53" s="7">
        <f t="shared" si="9"/>
        <v>0</v>
      </c>
      <c r="U53" s="60" t="e">
        <f t="shared" si="10"/>
        <v>#DIV/0!</v>
      </c>
      <c r="V53" s="17"/>
      <c r="W53" s="7">
        <v>0</v>
      </c>
      <c r="X53" s="71">
        <f t="shared" si="12"/>
        <v>0</v>
      </c>
    </row>
    <row r="54" spans="1:24" x14ac:dyDescent="0.2">
      <c r="A54" s="4" t="s">
        <v>77</v>
      </c>
      <c r="B54" s="4" t="s">
        <v>78</v>
      </c>
      <c r="C54" s="6">
        <v>0</v>
      </c>
      <c r="D54" s="6">
        <v>0</v>
      </c>
      <c r="E54" s="6">
        <v>0</v>
      </c>
      <c r="F54" s="6">
        <v>0</v>
      </c>
      <c r="G54" s="6">
        <v>0</v>
      </c>
      <c r="H54" s="6">
        <v>0</v>
      </c>
      <c r="I54" s="6">
        <v>0</v>
      </c>
      <c r="J54" s="6">
        <v>0</v>
      </c>
      <c r="K54" s="6">
        <v>43611</v>
      </c>
      <c r="L54" s="30">
        <v>49805.599999999999</v>
      </c>
      <c r="M54" s="30">
        <v>0</v>
      </c>
      <c r="N54" s="30">
        <v>0</v>
      </c>
      <c r="O54" s="30">
        <v>0</v>
      </c>
      <c r="P54" s="17"/>
      <c r="Q54" s="30">
        <v>0</v>
      </c>
      <c r="R54" s="30">
        <v>0</v>
      </c>
      <c r="S54" s="6">
        <f t="shared" si="11"/>
        <v>0</v>
      </c>
      <c r="T54" s="7">
        <f t="shared" si="9"/>
        <v>0</v>
      </c>
      <c r="U54" s="60" t="e">
        <f t="shared" si="10"/>
        <v>#DIV/0!</v>
      </c>
      <c r="V54" s="17"/>
      <c r="W54" s="7">
        <v>0</v>
      </c>
      <c r="X54" s="71">
        <f t="shared" si="12"/>
        <v>0</v>
      </c>
    </row>
    <row r="55" spans="1:24" x14ac:dyDescent="0.2">
      <c r="A55" s="4" t="s">
        <v>79</v>
      </c>
      <c r="B55" s="4" t="s">
        <v>80</v>
      </c>
      <c r="C55" s="6">
        <v>0</v>
      </c>
      <c r="D55" s="6">
        <v>0</v>
      </c>
      <c r="E55" s="6">
        <v>0</v>
      </c>
      <c r="F55" s="6">
        <v>0</v>
      </c>
      <c r="G55" s="6">
        <v>0</v>
      </c>
      <c r="H55" s="6">
        <v>0</v>
      </c>
      <c r="I55" s="6">
        <v>0</v>
      </c>
      <c r="J55" s="6">
        <v>0</v>
      </c>
      <c r="K55" s="6">
        <v>68842.289999999994</v>
      </c>
      <c r="L55" s="30">
        <v>47168.54</v>
      </c>
      <c r="M55" s="30">
        <v>0</v>
      </c>
      <c r="N55" s="30">
        <v>0</v>
      </c>
      <c r="O55" s="30">
        <v>0</v>
      </c>
      <c r="P55" s="17"/>
      <c r="Q55" s="30">
        <v>0</v>
      </c>
      <c r="R55" s="30">
        <v>0</v>
      </c>
      <c r="S55" s="6">
        <f t="shared" si="11"/>
        <v>0</v>
      </c>
      <c r="T55" s="7">
        <f t="shared" si="9"/>
        <v>0</v>
      </c>
      <c r="U55" s="60" t="e">
        <f t="shared" si="10"/>
        <v>#DIV/0!</v>
      </c>
      <c r="V55" s="17"/>
      <c r="W55" s="7">
        <v>0</v>
      </c>
      <c r="X55" s="71">
        <f t="shared" si="12"/>
        <v>0</v>
      </c>
    </row>
    <row r="56" spans="1:24" ht="13.5" thickBot="1" x14ac:dyDescent="0.25">
      <c r="B56" s="29" t="s">
        <v>119</v>
      </c>
      <c r="C56" s="10">
        <f t="shared" ref="C56:K56" si="13">SUM(C27:C55)</f>
        <v>0</v>
      </c>
      <c r="D56" s="10">
        <f t="shared" si="13"/>
        <v>0</v>
      </c>
      <c r="E56" s="10">
        <f t="shared" si="13"/>
        <v>0</v>
      </c>
      <c r="F56" s="10">
        <f t="shared" si="13"/>
        <v>0</v>
      </c>
      <c r="G56" s="10">
        <f t="shared" si="13"/>
        <v>0</v>
      </c>
      <c r="H56" s="10">
        <f t="shared" si="13"/>
        <v>0</v>
      </c>
      <c r="I56" s="10">
        <f t="shared" si="13"/>
        <v>0</v>
      </c>
      <c r="J56" s="10">
        <f t="shared" si="13"/>
        <v>0</v>
      </c>
      <c r="K56" s="10">
        <f t="shared" si="13"/>
        <v>6383165.839999998</v>
      </c>
      <c r="L56" s="10">
        <f>SUM(L27:L55)</f>
        <v>6402221.169999999</v>
      </c>
      <c r="M56" s="10">
        <f>SUM(M27:M55)</f>
        <v>0</v>
      </c>
      <c r="N56" s="10">
        <f>SUM(N27:N55)</f>
        <v>0</v>
      </c>
      <c r="O56" s="10">
        <f>SUM(O27:O55)</f>
        <v>0</v>
      </c>
      <c r="P56" s="18">
        <f t="shared" ref="P56" si="14">SUM(P28:P55)</f>
        <v>0</v>
      </c>
      <c r="Q56" s="10">
        <f>SUM(Q27:Q55)</f>
        <v>0</v>
      </c>
      <c r="R56" s="10">
        <f>SUM(R27:R55)</f>
        <v>0</v>
      </c>
      <c r="S56" s="10">
        <f>SUM(S27:S55)</f>
        <v>0</v>
      </c>
      <c r="T56" s="11">
        <f>S56-O56</f>
        <v>0</v>
      </c>
      <c r="U56" s="54" t="e">
        <f>O56/S56</f>
        <v>#DIV/0!</v>
      </c>
      <c r="V56" s="17"/>
      <c r="W56" s="10">
        <f>SUM(W27:W55)</f>
        <v>0</v>
      </c>
      <c r="X56" s="74">
        <f>SUM(X27:X55)</f>
        <v>0</v>
      </c>
    </row>
    <row r="57" spans="1:24" ht="13.5" thickTop="1" x14ac:dyDescent="0.2">
      <c r="B57" s="4" t="s">
        <v>30</v>
      </c>
      <c r="D57" s="7">
        <f>D56-C56</f>
        <v>0</v>
      </c>
      <c r="E57" s="7">
        <f t="shared" ref="E57:O57" si="15">E56-D56</f>
        <v>0</v>
      </c>
      <c r="F57" s="7">
        <f t="shared" si="15"/>
        <v>0</v>
      </c>
      <c r="G57" s="7">
        <f t="shared" si="15"/>
        <v>0</v>
      </c>
      <c r="H57" s="7">
        <f t="shared" si="15"/>
        <v>0</v>
      </c>
      <c r="I57" s="7">
        <f t="shared" si="15"/>
        <v>0</v>
      </c>
      <c r="J57" s="7">
        <f t="shared" si="15"/>
        <v>0</v>
      </c>
      <c r="K57" s="7">
        <f t="shared" si="15"/>
        <v>6383165.839999998</v>
      </c>
      <c r="L57" s="7">
        <f t="shared" si="15"/>
        <v>19055.330000001006</v>
      </c>
      <c r="M57" s="7">
        <f t="shared" si="15"/>
        <v>-6402221.169999999</v>
      </c>
      <c r="N57" s="7">
        <f t="shared" si="15"/>
        <v>0</v>
      </c>
      <c r="O57" s="7">
        <f t="shared" si="15"/>
        <v>0</v>
      </c>
      <c r="Q57" s="7"/>
      <c r="R57" s="7"/>
      <c r="S57" s="7"/>
      <c r="T57" s="7"/>
      <c r="U57" s="50"/>
      <c r="V57" s="3"/>
      <c r="W57" s="7"/>
      <c r="X57" s="7"/>
    </row>
    <row r="58" spans="1:24" s="49" customFormat="1" x14ac:dyDescent="0.2">
      <c r="B58" s="49" t="s">
        <v>31</v>
      </c>
      <c r="K58" s="49" t="e">
        <f t="shared" ref="K58:O58" si="16">K57/J56</f>
        <v>#DIV/0!</v>
      </c>
      <c r="L58" s="49">
        <f t="shared" si="16"/>
        <v>2.9852475210014303E-3</v>
      </c>
      <c r="M58" s="49">
        <f t="shared" si="16"/>
        <v>-1</v>
      </c>
      <c r="N58" s="49" t="e">
        <f t="shared" si="16"/>
        <v>#DIV/0!</v>
      </c>
      <c r="O58" s="49" t="e">
        <f t="shared" si="16"/>
        <v>#DIV/0!</v>
      </c>
      <c r="Q58" s="50"/>
      <c r="R58" s="50"/>
      <c r="S58" s="50"/>
      <c r="T58" s="50"/>
      <c r="U58" s="50"/>
      <c r="V58" s="50"/>
      <c r="W58" s="30"/>
      <c r="X58" s="30"/>
    </row>
    <row r="59" spans="1:24" x14ac:dyDescent="0.2">
      <c r="I59" s="7"/>
      <c r="J59" s="7"/>
      <c r="K59" s="7"/>
      <c r="L59" s="7"/>
      <c r="M59" s="7"/>
      <c r="N59" s="7"/>
      <c r="O59" s="7"/>
      <c r="Q59" s="7"/>
      <c r="R59" s="7"/>
      <c r="S59" s="7"/>
      <c r="T59" s="7"/>
      <c r="U59" s="50"/>
      <c r="V59" s="3"/>
      <c r="W59" s="7"/>
      <c r="X59" s="7"/>
    </row>
    <row r="60" spans="1:24" x14ac:dyDescent="0.2">
      <c r="I60" s="7"/>
      <c r="J60" s="7"/>
      <c r="K60" s="7"/>
      <c r="L60" s="7"/>
      <c r="M60" s="7"/>
      <c r="N60" s="7"/>
      <c r="O60" s="7"/>
      <c r="Q60" s="7"/>
      <c r="R60" s="7"/>
      <c r="S60" s="7"/>
      <c r="T60" s="7"/>
      <c r="U60" s="50"/>
      <c r="V60" s="3"/>
      <c r="W60" s="7"/>
      <c r="X60" s="7"/>
    </row>
    <row r="61" spans="1:24" ht="13.5" thickBot="1" x14ac:dyDescent="0.25">
      <c r="B61" s="31" t="s">
        <v>120</v>
      </c>
      <c r="C61" s="32">
        <f t="shared" ref="C61:X61" si="17">SUM(C21,C56)</f>
        <v>1043216.52</v>
      </c>
      <c r="D61" s="32">
        <f t="shared" si="17"/>
        <v>1053939.92</v>
      </c>
      <c r="E61" s="32">
        <f t="shared" si="17"/>
        <v>898113.63000000012</v>
      </c>
      <c r="F61" s="32">
        <f t="shared" si="17"/>
        <v>860026.83000000007</v>
      </c>
      <c r="G61" s="32">
        <f t="shared" si="17"/>
        <v>885143.29</v>
      </c>
      <c r="H61" s="32">
        <f t="shared" si="17"/>
        <v>834604.54</v>
      </c>
      <c r="I61" s="32">
        <f t="shared" si="17"/>
        <v>878978.81000000017</v>
      </c>
      <c r="J61" s="32">
        <f t="shared" si="17"/>
        <v>1003328.62</v>
      </c>
      <c r="K61" s="32">
        <f>SUM(K21,K56)</f>
        <v>7824213.4099999983</v>
      </c>
      <c r="L61" s="32">
        <f>SUM(L21,L56)</f>
        <v>7815136.3099999987</v>
      </c>
      <c r="M61" s="32">
        <f>SUM(M21,M56)</f>
        <v>1053137.9000000001</v>
      </c>
      <c r="N61" s="32">
        <f>SUM(N21,N56)</f>
        <v>1001368.5100000001</v>
      </c>
      <c r="O61" s="32">
        <f>SUM(O21,O56)</f>
        <v>275342.59999999998</v>
      </c>
      <c r="P61" s="32">
        <f t="shared" si="17"/>
        <v>0</v>
      </c>
      <c r="Q61" s="32">
        <f>SUM(Q21,Q56)</f>
        <v>350638</v>
      </c>
      <c r="R61" s="32">
        <f>SUM(R21,R56)</f>
        <v>10858</v>
      </c>
      <c r="S61" s="32">
        <f>SUM(S21,S56)</f>
        <v>361496</v>
      </c>
      <c r="T61" s="32">
        <f>SUM(T21,T56)</f>
        <v>86153.400000000023</v>
      </c>
      <c r="U61" s="62">
        <f>O61/S61</f>
        <v>0.76167537123508966</v>
      </c>
      <c r="V61" s="32">
        <f t="shared" si="17"/>
        <v>0</v>
      </c>
      <c r="W61" s="32">
        <f>SUM(W21,W56)</f>
        <v>350638</v>
      </c>
      <c r="X61" s="32">
        <f t="shared" si="17"/>
        <v>0</v>
      </c>
    </row>
    <row r="62" spans="1:24" ht="13.5" thickTop="1" x14ac:dyDescent="0.2">
      <c r="B62" s="4" t="s">
        <v>30</v>
      </c>
      <c r="D62" s="7">
        <f>D61-C61</f>
        <v>10723.399999999907</v>
      </c>
      <c r="E62" s="7">
        <f t="shared" ref="E62:L62" si="18">E61-D61</f>
        <v>-155826.2899999998</v>
      </c>
      <c r="F62" s="7">
        <f t="shared" si="18"/>
        <v>-38086.800000000047</v>
      </c>
      <c r="G62" s="7">
        <f t="shared" si="18"/>
        <v>25116.459999999963</v>
      </c>
      <c r="H62" s="7">
        <f t="shared" si="18"/>
        <v>-50538.75</v>
      </c>
      <c r="I62" s="7">
        <f t="shared" si="18"/>
        <v>44374.270000000135</v>
      </c>
      <c r="J62" s="7">
        <f t="shared" si="18"/>
        <v>124349.80999999982</v>
      </c>
      <c r="K62" s="7">
        <f t="shared" si="18"/>
        <v>6820884.7899999982</v>
      </c>
      <c r="L62" s="7">
        <f t="shared" si="18"/>
        <v>-9077.0999999996275</v>
      </c>
      <c r="M62" s="7">
        <f>M61-L61</f>
        <v>-6761998.4099999983</v>
      </c>
      <c r="N62" s="7">
        <f>N61-M61</f>
        <v>-51769.390000000014</v>
      </c>
      <c r="O62" s="7">
        <f>O61-N61</f>
        <v>-726025.91000000015</v>
      </c>
      <c r="Q62" s="7"/>
      <c r="R62" s="7"/>
      <c r="S62" s="7"/>
      <c r="T62" s="7"/>
      <c r="U62" s="50"/>
      <c r="V62" s="3"/>
      <c r="W62" s="7"/>
      <c r="X62" s="7"/>
    </row>
    <row r="63" spans="1:24" s="49" customFormat="1" x14ac:dyDescent="0.2">
      <c r="B63" s="49" t="s">
        <v>31</v>
      </c>
      <c r="D63" s="49">
        <f>D62/C61</f>
        <v>1.0279170042284133E-2</v>
      </c>
      <c r="E63" s="49">
        <f t="shared" ref="E63:O63" si="19">E62/D61</f>
        <v>-0.14785120768553847</v>
      </c>
      <c r="F63" s="49">
        <f t="shared" si="19"/>
        <v>-4.2407551480985808E-2</v>
      </c>
      <c r="G63" s="49">
        <f t="shared" si="19"/>
        <v>2.9204274941050341E-2</v>
      </c>
      <c r="H63" s="49">
        <f t="shared" si="19"/>
        <v>-5.7096687701264727E-2</v>
      </c>
      <c r="I63" s="49">
        <f t="shared" si="19"/>
        <v>5.3168018951826136E-2</v>
      </c>
      <c r="J63" s="49">
        <f t="shared" si="19"/>
        <v>0.14147077106443534</v>
      </c>
      <c r="K63" s="49">
        <f t="shared" si="19"/>
        <v>6.7982559791825716</v>
      </c>
      <c r="L63" s="49">
        <f t="shared" si="19"/>
        <v>-1.1601293988732894E-3</v>
      </c>
      <c r="M63" s="49">
        <f t="shared" si="19"/>
        <v>-0.86524382195964533</v>
      </c>
      <c r="N63" s="49">
        <f t="shared" si="19"/>
        <v>-4.915727560464779E-2</v>
      </c>
      <c r="O63" s="49">
        <f t="shared" si="19"/>
        <v>-0.72503369413923358</v>
      </c>
      <c r="Q63" s="50"/>
      <c r="R63" s="50"/>
      <c r="S63" s="50"/>
      <c r="T63" s="50"/>
      <c r="U63" s="50"/>
      <c r="V63" s="50"/>
      <c r="W63" s="30"/>
      <c r="X63" s="30"/>
    </row>
    <row r="64" spans="1:24" x14ac:dyDescent="0.2">
      <c r="I64" s="7"/>
      <c r="J64" s="7"/>
      <c r="K64" s="7"/>
      <c r="L64" s="7"/>
      <c r="M64" s="7"/>
      <c r="N64" s="7"/>
      <c r="O64" s="7"/>
      <c r="Q64" s="7"/>
      <c r="R64" s="7"/>
      <c r="S64" s="7"/>
      <c r="T64" s="7"/>
      <c r="U64" s="50"/>
      <c r="V64" s="3"/>
      <c r="W64" s="7"/>
      <c r="X64" s="7"/>
    </row>
    <row r="65" spans="1:24" x14ac:dyDescent="0.2">
      <c r="I65" s="7"/>
      <c r="J65" s="7"/>
      <c r="K65" s="7"/>
      <c r="L65" s="7"/>
      <c r="M65" s="7"/>
      <c r="N65" s="7"/>
      <c r="O65" s="7"/>
      <c r="Q65" s="7"/>
      <c r="R65" s="7"/>
      <c r="S65" s="7"/>
      <c r="T65" s="7"/>
      <c r="U65" s="50"/>
      <c r="V65" s="3"/>
      <c r="W65" s="7"/>
      <c r="X65" s="7"/>
    </row>
    <row r="66" spans="1:24" x14ac:dyDescent="0.2">
      <c r="A66" s="2" t="s">
        <v>102</v>
      </c>
      <c r="I66" s="7"/>
      <c r="J66" s="7"/>
      <c r="K66" s="7"/>
      <c r="L66" s="7"/>
      <c r="M66" s="7"/>
      <c r="N66" s="7"/>
      <c r="O66" s="7"/>
      <c r="Q66" s="7"/>
      <c r="R66" s="7"/>
      <c r="S66" s="7"/>
      <c r="T66" s="7"/>
      <c r="U66" s="50"/>
      <c r="V66" s="3"/>
      <c r="W66" s="7"/>
      <c r="X66" s="7"/>
    </row>
    <row r="67" spans="1:24" x14ac:dyDescent="0.2">
      <c r="B67" s="2" t="s">
        <v>103</v>
      </c>
      <c r="I67" s="7"/>
      <c r="J67" s="7"/>
      <c r="K67" s="7"/>
      <c r="L67" s="7"/>
      <c r="M67" s="7"/>
      <c r="N67" s="7"/>
      <c r="O67" s="7"/>
      <c r="Q67" s="7"/>
      <c r="R67" s="7"/>
      <c r="S67" s="7"/>
      <c r="T67" s="7"/>
      <c r="U67" s="50"/>
      <c r="V67" s="3"/>
      <c r="W67" s="7"/>
      <c r="X67" s="7"/>
    </row>
    <row r="68" spans="1:24" x14ac:dyDescent="0.2">
      <c r="B68" s="2" t="s">
        <v>104</v>
      </c>
      <c r="I68" s="7"/>
      <c r="J68" s="7"/>
      <c r="K68" s="7"/>
      <c r="L68" s="7"/>
      <c r="M68" s="7"/>
      <c r="N68" s="7"/>
      <c r="O68" s="7"/>
      <c r="Q68" s="7"/>
      <c r="R68" s="7"/>
      <c r="S68" s="7"/>
      <c r="T68" s="7"/>
      <c r="U68" s="50"/>
      <c r="V68" s="3"/>
      <c r="W68" s="7"/>
      <c r="X68" s="7"/>
    </row>
    <row r="69" spans="1:24" x14ac:dyDescent="0.2">
      <c r="B69" s="2" t="s">
        <v>105</v>
      </c>
      <c r="I69" s="7"/>
      <c r="J69" s="7"/>
      <c r="K69" s="7"/>
      <c r="L69" s="7"/>
      <c r="M69" s="7"/>
      <c r="N69" s="7"/>
      <c r="O69" s="7"/>
      <c r="Q69" s="7"/>
      <c r="R69" s="7"/>
      <c r="S69" s="7"/>
      <c r="T69" s="7"/>
      <c r="U69" s="50"/>
      <c r="V69" s="3"/>
      <c r="W69" s="7"/>
      <c r="X69" s="7"/>
    </row>
    <row r="70" spans="1:24" x14ac:dyDescent="0.2">
      <c r="B70" s="2" t="s">
        <v>106</v>
      </c>
      <c r="I70" s="7"/>
      <c r="J70" s="7"/>
      <c r="K70" s="7"/>
      <c r="L70" s="7"/>
      <c r="M70" s="7"/>
      <c r="N70" s="7"/>
      <c r="O70" s="7"/>
      <c r="Q70" s="7"/>
      <c r="R70" s="7"/>
      <c r="S70" s="7"/>
      <c r="T70" s="7"/>
      <c r="U70" s="50"/>
      <c r="V70" s="3"/>
      <c r="W70" s="7"/>
      <c r="X70" s="7"/>
    </row>
    <row r="71" spans="1:24" x14ac:dyDescent="0.2">
      <c r="B71" s="2" t="s">
        <v>107</v>
      </c>
      <c r="I71" s="7"/>
      <c r="J71" s="7"/>
      <c r="K71" s="7"/>
      <c r="L71" s="7"/>
      <c r="M71" s="7"/>
      <c r="N71" s="7"/>
      <c r="O71" s="7"/>
      <c r="Q71" s="7"/>
      <c r="R71" s="7"/>
      <c r="S71" s="7"/>
      <c r="T71" s="7"/>
      <c r="U71" s="50"/>
      <c r="V71" s="3"/>
      <c r="W71" s="7"/>
      <c r="X71" s="7"/>
    </row>
    <row r="72" spans="1:24" x14ac:dyDescent="0.2">
      <c r="I72" s="7"/>
      <c r="J72" s="7"/>
      <c r="K72" s="7"/>
      <c r="L72" s="7"/>
      <c r="M72" s="7"/>
      <c r="N72" s="7"/>
      <c r="O72" s="7"/>
      <c r="Q72" s="7"/>
      <c r="R72" s="7"/>
      <c r="S72" s="7"/>
      <c r="T72" s="7"/>
      <c r="U72" s="50"/>
      <c r="V72" s="3"/>
      <c r="W72" s="7"/>
      <c r="X72" s="7"/>
    </row>
    <row r="73" spans="1:24" x14ac:dyDescent="0.2">
      <c r="A73" s="59">
        <v>-2</v>
      </c>
      <c r="B73" s="3" t="s">
        <v>199</v>
      </c>
      <c r="I73" s="7"/>
      <c r="N73" s="2"/>
      <c r="O73" s="2"/>
      <c r="P73" s="2"/>
      <c r="Q73" s="2"/>
      <c r="R73" s="2"/>
      <c r="S73" s="2"/>
      <c r="T73" s="2"/>
      <c r="U73" s="2"/>
      <c r="W73" s="2"/>
      <c r="X73" s="2"/>
    </row>
    <row r="74" spans="1:24" x14ac:dyDescent="0.2">
      <c r="A74" s="59">
        <v>-3</v>
      </c>
      <c r="B74" s="3" t="s">
        <v>108</v>
      </c>
      <c r="I74" s="7"/>
      <c r="N74" s="2"/>
      <c r="O74" s="2"/>
      <c r="P74" s="2"/>
      <c r="Q74" s="2"/>
      <c r="R74" s="2"/>
      <c r="S74" s="2"/>
      <c r="T74" s="2"/>
      <c r="U74" s="2"/>
      <c r="W74" s="2"/>
      <c r="X74" s="2"/>
    </row>
    <row r="75" spans="1:24" x14ac:dyDescent="0.2">
      <c r="A75" s="59">
        <v>-4</v>
      </c>
      <c r="B75" s="3" t="s">
        <v>109</v>
      </c>
      <c r="I75" s="7"/>
      <c r="N75" s="2"/>
      <c r="O75" s="2"/>
      <c r="P75" s="2"/>
      <c r="Q75" s="2"/>
      <c r="R75" s="2"/>
      <c r="S75" s="2"/>
      <c r="T75" s="2"/>
      <c r="U75" s="2"/>
      <c r="W75" s="2"/>
      <c r="X75" s="2"/>
    </row>
    <row r="76" spans="1:24" x14ac:dyDescent="0.2">
      <c r="A76" s="59">
        <v>-5</v>
      </c>
      <c r="B76" s="3" t="s">
        <v>197</v>
      </c>
      <c r="I76" s="7"/>
      <c r="N76" s="2"/>
      <c r="O76" s="2"/>
      <c r="P76" s="2"/>
      <c r="Q76" s="2"/>
      <c r="R76" s="2"/>
      <c r="S76" s="2"/>
      <c r="T76" s="2"/>
      <c r="U76" s="2"/>
      <c r="W76" s="2"/>
      <c r="X76" s="2"/>
    </row>
    <row r="77" spans="1:24" x14ac:dyDescent="0.2">
      <c r="A77" s="59">
        <v>-5</v>
      </c>
      <c r="B77" s="3" t="s">
        <v>203</v>
      </c>
      <c r="I77" s="7"/>
      <c r="N77" s="2"/>
      <c r="O77" s="2"/>
      <c r="P77" s="2"/>
      <c r="Q77" s="2"/>
      <c r="R77" s="2"/>
      <c r="S77" s="2"/>
      <c r="T77" s="2"/>
      <c r="U77" s="2"/>
      <c r="W77" s="2"/>
      <c r="X77" s="2"/>
    </row>
    <row r="78" spans="1:24" x14ac:dyDescent="0.2">
      <c r="A78" s="59">
        <v>-6</v>
      </c>
      <c r="B78" s="3" t="s">
        <v>204</v>
      </c>
      <c r="I78" s="7"/>
      <c r="N78" s="2"/>
      <c r="O78" s="2"/>
      <c r="P78" s="2"/>
      <c r="Q78" s="2"/>
      <c r="R78" s="2"/>
      <c r="S78" s="2"/>
      <c r="T78" s="2"/>
      <c r="U78" s="2"/>
      <c r="W78" s="2"/>
      <c r="X78" s="2"/>
    </row>
    <row r="79" spans="1:24" x14ac:dyDescent="0.2">
      <c r="A79" s="59"/>
      <c r="B79" s="3"/>
      <c r="I79" s="7"/>
      <c r="N79" s="2"/>
      <c r="O79" s="2"/>
      <c r="P79" s="2"/>
      <c r="Q79" s="2"/>
      <c r="R79" s="2"/>
      <c r="S79" s="2"/>
      <c r="T79" s="2"/>
      <c r="U79" s="2"/>
      <c r="W79" s="2"/>
      <c r="X79" s="2"/>
    </row>
    <row r="80" spans="1:24" x14ac:dyDescent="0.2">
      <c r="A80" s="2" t="s">
        <v>212</v>
      </c>
    </row>
    <row r="81" spans="1:1" x14ac:dyDescent="0.2">
      <c r="A81" s="2" t="s">
        <v>200</v>
      </c>
    </row>
  </sheetData>
  <phoneticPr fontId="0" type="noConversion"/>
  <printOptions horizontalCentered="1" gridLines="1"/>
  <pageMargins left="0" right="0" top="0" bottom="0.5" header="0" footer="0"/>
  <pageSetup paperSize="5" scale="55" orientation="landscape" r:id="rId1"/>
  <headerFooter>
    <oddFooter>&amp;L&amp;Z&amp;F&amp;CPage &amp;P of &amp;N&amp;R&amp;D&amp;T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F51"/>
  <sheetViews>
    <sheetView zoomScaleNormal="100" workbookViewId="0">
      <selection activeCell="L40" sqref="L40"/>
    </sheetView>
  </sheetViews>
  <sheetFormatPr defaultColWidth="9.1640625" defaultRowHeight="12.75" x14ac:dyDescent="0.2"/>
  <cols>
    <col min="1" max="1" width="10.6640625" style="2" customWidth="1"/>
    <col min="2" max="2" width="42.6640625" style="2" bestFit="1" customWidth="1"/>
    <col min="3" max="3" width="18.1640625" style="6" customWidth="1"/>
    <col min="4" max="4" width="16.5" style="6" customWidth="1"/>
    <col min="5" max="5" width="16.6640625" style="6" bestFit="1" customWidth="1"/>
    <col min="6" max="6" width="16.33203125" style="6" bestFit="1" customWidth="1"/>
    <col min="7" max="16384" width="9.1640625" style="2"/>
  </cols>
  <sheetData>
    <row r="1" spans="1:6" x14ac:dyDescent="0.2">
      <c r="A1" s="1" t="s">
        <v>213</v>
      </c>
    </row>
    <row r="2" spans="1:6" x14ac:dyDescent="0.2">
      <c r="A2" s="23" t="s">
        <v>121</v>
      </c>
      <c r="B2" s="25"/>
      <c r="D2" s="7"/>
      <c r="E2" s="47"/>
    </row>
    <row r="3" spans="1:6" x14ac:dyDescent="0.2">
      <c r="A3" s="1" t="s">
        <v>122</v>
      </c>
    </row>
    <row r="5" spans="1:6" x14ac:dyDescent="0.2">
      <c r="C5" s="33" t="s">
        <v>15</v>
      </c>
      <c r="D5" s="33" t="s">
        <v>17</v>
      </c>
      <c r="E5" s="33" t="s">
        <v>21</v>
      </c>
    </row>
    <row r="6" spans="1:6" ht="38.25" x14ac:dyDescent="0.2">
      <c r="C6" s="34" t="s">
        <v>16</v>
      </c>
      <c r="D6" s="34" t="s">
        <v>18</v>
      </c>
      <c r="E6" s="34" t="s">
        <v>22</v>
      </c>
      <c r="F6" s="34" t="s">
        <v>123</v>
      </c>
    </row>
    <row r="7" spans="1:6" x14ac:dyDescent="0.2">
      <c r="C7" s="37"/>
      <c r="D7" s="37"/>
      <c r="E7" s="37"/>
    </row>
    <row r="8" spans="1:6" ht="13.5" thickBot="1" x14ac:dyDescent="0.25">
      <c r="B8" s="19" t="s">
        <v>113</v>
      </c>
      <c r="C8" s="20">
        <f>'#2-FY10-FY22 Expenditures'!S11</f>
        <v>160000</v>
      </c>
      <c r="D8" s="20">
        <f>'#2-FY10-FY22 Expenditures'!S12</f>
        <v>111358</v>
      </c>
      <c r="E8" s="20">
        <f>'#2-FY10-FY22 Expenditures'!S15</f>
        <v>90138</v>
      </c>
      <c r="F8" s="20">
        <f>SUM(C8:E8)</f>
        <v>361496</v>
      </c>
    </row>
    <row r="9" spans="1:6" x14ac:dyDescent="0.2">
      <c r="F9" s="7"/>
    </row>
    <row r="10" spans="1:6" x14ac:dyDescent="0.2">
      <c r="A10" s="4" t="s">
        <v>124</v>
      </c>
      <c r="B10" s="4" t="s">
        <v>125</v>
      </c>
      <c r="E10" s="6">
        <v>6540</v>
      </c>
      <c r="F10" s="7">
        <f t="shared" ref="F10:F40" si="0">SUM(C10:E10)</f>
        <v>6540</v>
      </c>
    </row>
    <row r="11" spans="1:6" x14ac:dyDescent="0.2">
      <c r="A11" s="4" t="s">
        <v>216</v>
      </c>
      <c r="B11" s="4" t="s">
        <v>217</v>
      </c>
      <c r="C11" s="6">
        <v>19799</v>
      </c>
      <c r="F11" s="7">
        <f t="shared" si="0"/>
        <v>19799</v>
      </c>
    </row>
    <row r="12" spans="1:6" x14ac:dyDescent="0.2">
      <c r="A12" s="4" t="s">
        <v>126</v>
      </c>
      <c r="B12" s="4" t="s">
        <v>127</v>
      </c>
      <c r="E12" s="6">
        <v>7550</v>
      </c>
      <c r="F12" s="7">
        <f t="shared" si="0"/>
        <v>7550</v>
      </c>
    </row>
    <row r="13" spans="1:6" x14ac:dyDescent="0.2">
      <c r="A13" s="4" t="s">
        <v>128</v>
      </c>
      <c r="B13" s="4" t="s">
        <v>129</v>
      </c>
      <c r="C13" s="6">
        <v>1001</v>
      </c>
      <c r="E13" s="6">
        <v>3896.75</v>
      </c>
      <c r="F13" s="7">
        <f t="shared" si="0"/>
        <v>4897.75</v>
      </c>
    </row>
    <row r="14" spans="1:6" x14ac:dyDescent="0.2">
      <c r="A14" s="4" t="s">
        <v>130</v>
      </c>
      <c r="B14" s="4" t="s">
        <v>131</v>
      </c>
      <c r="C14" s="6">
        <v>1508.38</v>
      </c>
      <c r="E14" s="6">
        <v>7624.7300000000005</v>
      </c>
      <c r="F14" s="7">
        <f t="shared" si="0"/>
        <v>9133.11</v>
      </c>
    </row>
    <row r="15" spans="1:6" x14ac:dyDescent="0.2">
      <c r="A15" s="4" t="s">
        <v>132</v>
      </c>
      <c r="B15" s="4" t="s">
        <v>133</v>
      </c>
      <c r="E15" s="6">
        <v>1272.5</v>
      </c>
      <c r="F15" s="7">
        <f t="shared" si="0"/>
        <v>1272.5</v>
      </c>
    </row>
    <row r="16" spans="1:6" x14ac:dyDescent="0.2">
      <c r="A16" s="4" t="s">
        <v>218</v>
      </c>
      <c r="B16" s="4" t="s">
        <v>219</v>
      </c>
      <c r="E16" s="6">
        <v>600</v>
      </c>
      <c r="F16" s="7">
        <f t="shared" si="0"/>
        <v>600</v>
      </c>
    </row>
    <row r="17" spans="1:6" x14ac:dyDescent="0.2">
      <c r="A17" s="4" t="s">
        <v>134</v>
      </c>
      <c r="B17" s="4" t="s">
        <v>135</v>
      </c>
      <c r="C17" s="6">
        <v>3125</v>
      </c>
      <c r="E17" s="6">
        <v>5255.2300000000005</v>
      </c>
      <c r="F17" s="7">
        <f t="shared" si="0"/>
        <v>8380.23</v>
      </c>
    </row>
    <row r="18" spans="1:6" x14ac:dyDescent="0.2">
      <c r="A18" s="4" t="s">
        <v>136</v>
      </c>
      <c r="B18" s="4" t="s">
        <v>137</v>
      </c>
      <c r="C18" s="6">
        <v>5201.9000000000005</v>
      </c>
      <c r="D18" s="6">
        <v>625</v>
      </c>
      <c r="E18" s="6">
        <v>10030</v>
      </c>
      <c r="F18" s="7">
        <f t="shared" si="0"/>
        <v>15856.900000000001</v>
      </c>
    </row>
    <row r="19" spans="1:6" x14ac:dyDescent="0.2">
      <c r="A19" s="4" t="s">
        <v>138</v>
      </c>
      <c r="B19" s="4" t="s">
        <v>139</v>
      </c>
      <c r="C19" s="6">
        <v>600</v>
      </c>
      <c r="D19" s="6">
        <v>445.16</v>
      </c>
      <c r="F19" s="7">
        <f t="shared" si="0"/>
        <v>1045.1600000000001</v>
      </c>
    </row>
    <row r="20" spans="1:6" x14ac:dyDescent="0.2">
      <c r="A20" s="4" t="s">
        <v>140</v>
      </c>
      <c r="B20" s="4" t="s">
        <v>141</v>
      </c>
      <c r="C20" s="6">
        <v>500</v>
      </c>
      <c r="E20" s="6">
        <v>594</v>
      </c>
      <c r="F20" s="7">
        <f t="shared" si="0"/>
        <v>1094</v>
      </c>
    </row>
    <row r="21" spans="1:6" x14ac:dyDescent="0.2">
      <c r="A21" s="4" t="s">
        <v>220</v>
      </c>
      <c r="B21" s="4" t="s">
        <v>221</v>
      </c>
      <c r="C21" s="6">
        <v>8511.130000000001</v>
      </c>
      <c r="E21" s="6">
        <v>9678.56</v>
      </c>
      <c r="F21" s="7">
        <f t="shared" si="0"/>
        <v>18189.690000000002</v>
      </c>
    </row>
    <row r="22" spans="1:6" x14ac:dyDescent="0.2">
      <c r="A22" s="4" t="s">
        <v>142</v>
      </c>
      <c r="B22" s="4" t="s">
        <v>143</v>
      </c>
      <c r="C22" s="6">
        <v>98</v>
      </c>
      <c r="E22" s="6">
        <v>1255.6500000000001</v>
      </c>
      <c r="F22" s="7">
        <f t="shared" si="0"/>
        <v>1353.65</v>
      </c>
    </row>
    <row r="23" spans="1:6" x14ac:dyDescent="0.2">
      <c r="A23" s="4" t="s">
        <v>144</v>
      </c>
      <c r="B23" s="4" t="s">
        <v>145</v>
      </c>
      <c r="D23" s="6">
        <v>81.900000000000006</v>
      </c>
      <c r="E23" s="6">
        <v>190.74</v>
      </c>
      <c r="F23" s="7">
        <f t="shared" si="0"/>
        <v>272.64</v>
      </c>
    </row>
    <row r="24" spans="1:6" x14ac:dyDescent="0.2">
      <c r="A24" s="4" t="s">
        <v>146</v>
      </c>
      <c r="B24" s="4" t="s">
        <v>147</v>
      </c>
      <c r="E24" s="6">
        <v>2421.63</v>
      </c>
      <c r="F24" s="7">
        <f t="shared" si="0"/>
        <v>2421.63</v>
      </c>
    </row>
    <row r="25" spans="1:6" x14ac:dyDescent="0.2">
      <c r="A25" s="4" t="s">
        <v>148</v>
      </c>
      <c r="B25" s="4" t="s">
        <v>149</v>
      </c>
      <c r="E25" s="6">
        <v>3382.86</v>
      </c>
      <c r="F25" s="7">
        <f t="shared" si="0"/>
        <v>3382.86</v>
      </c>
    </row>
    <row r="26" spans="1:6" x14ac:dyDescent="0.2">
      <c r="A26" s="4" t="s">
        <v>150</v>
      </c>
      <c r="B26" s="4" t="s">
        <v>151</v>
      </c>
      <c r="C26" s="6">
        <v>3119.15</v>
      </c>
      <c r="D26" s="6">
        <v>483.58</v>
      </c>
      <c r="E26" s="6">
        <v>2519.91</v>
      </c>
      <c r="F26" s="7">
        <f t="shared" si="0"/>
        <v>6122.6399999999994</v>
      </c>
    </row>
    <row r="27" spans="1:6" x14ac:dyDescent="0.2">
      <c r="A27" s="4" t="s">
        <v>152</v>
      </c>
      <c r="B27" s="4" t="s">
        <v>153</v>
      </c>
      <c r="D27" s="6">
        <v>1060.18</v>
      </c>
      <c r="F27" s="7">
        <f t="shared" si="0"/>
        <v>1060.18</v>
      </c>
    </row>
    <row r="28" spans="1:6" x14ac:dyDescent="0.2">
      <c r="A28" s="4" t="s">
        <v>154</v>
      </c>
      <c r="B28" s="4" t="s">
        <v>155</v>
      </c>
      <c r="E28" s="6">
        <v>1593.28</v>
      </c>
      <c r="F28" s="7">
        <f t="shared" si="0"/>
        <v>1593.28</v>
      </c>
    </row>
    <row r="29" spans="1:6" x14ac:dyDescent="0.2">
      <c r="A29" s="4" t="s">
        <v>156</v>
      </c>
      <c r="B29" s="4" t="s">
        <v>157</v>
      </c>
      <c r="D29" s="6">
        <v>19393.38</v>
      </c>
      <c r="E29" s="6">
        <v>0</v>
      </c>
      <c r="F29" s="7">
        <f t="shared" si="0"/>
        <v>19393.38</v>
      </c>
    </row>
    <row r="30" spans="1:6" x14ac:dyDescent="0.2">
      <c r="A30" s="4" t="s">
        <v>158</v>
      </c>
      <c r="B30" s="4" t="s">
        <v>159</v>
      </c>
      <c r="C30" s="6">
        <v>14045</v>
      </c>
      <c r="D30" s="6">
        <v>5193.3900000000003</v>
      </c>
      <c r="F30" s="7">
        <f t="shared" si="0"/>
        <v>19238.39</v>
      </c>
    </row>
    <row r="31" spans="1:6" x14ac:dyDescent="0.2">
      <c r="A31" s="4" t="s">
        <v>160</v>
      </c>
      <c r="B31" s="4" t="s">
        <v>161</v>
      </c>
      <c r="C31" s="6">
        <v>1033.8499999999999</v>
      </c>
      <c r="E31" s="6">
        <v>912.47</v>
      </c>
      <c r="F31" s="7">
        <f t="shared" si="0"/>
        <v>1946.32</v>
      </c>
    </row>
    <row r="32" spans="1:6" x14ac:dyDescent="0.2">
      <c r="A32" s="4" t="s">
        <v>162</v>
      </c>
      <c r="B32" s="4" t="s">
        <v>163</v>
      </c>
      <c r="C32" s="6">
        <v>541.09</v>
      </c>
      <c r="E32" s="6">
        <v>1738.6100000000001</v>
      </c>
      <c r="F32" s="7">
        <f t="shared" si="0"/>
        <v>2279.7000000000003</v>
      </c>
    </row>
    <row r="33" spans="1:6" x14ac:dyDescent="0.2">
      <c r="A33" s="4" t="s">
        <v>164</v>
      </c>
      <c r="B33" s="4" t="s">
        <v>165</v>
      </c>
      <c r="C33" s="6">
        <v>329</v>
      </c>
      <c r="F33" s="7">
        <f t="shared" si="0"/>
        <v>329</v>
      </c>
    </row>
    <row r="34" spans="1:6" x14ac:dyDescent="0.2">
      <c r="A34" s="4" t="s">
        <v>166</v>
      </c>
      <c r="B34" s="4" t="s">
        <v>167</v>
      </c>
      <c r="E34" s="6">
        <v>2657.94</v>
      </c>
      <c r="F34" s="7">
        <f t="shared" si="0"/>
        <v>2657.94</v>
      </c>
    </row>
    <row r="35" spans="1:6" x14ac:dyDescent="0.2">
      <c r="A35" s="4" t="s">
        <v>168</v>
      </c>
      <c r="B35" s="4" t="s">
        <v>169</v>
      </c>
      <c r="C35" s="6">
        <v>535.59</v>
      </c>
      <c r="E35" s="6">
        <v>1565.49</v>
      </c>
      <c r="F35" s="7">
        <f t="shared" si="0"/>
        <v>2101.08</v>
      </c>
    </row>
    <row r="36" spans="1:6" x14ac:dyDescent="0.2">
      <c r="A36" s="4" t="s">
        <v>222</v>
      </c>
      <c r="B36" s="4" t="s">
        <v>223</v>
      </c>
      <c r="C36" s="6">
        <v>837.5</v>
      </c>
      <c r="F36" s="7">
        <f t="shared" si="0"/>
        <v>837.5</v>
      </c>
    </row>
    <row r="37" spans="1:6" x14ac:dyDescent="0.2">
      <c r="A37" s="4" t="s">
        <v>170</v>
      </c>
      <c r="B37" s="4" t="s">
        <v>171</v>
      </c>
      <c r="C37" s="6">
        <v>1725.81</v>
      </c>
      <c r="E37" s="6">
        <v>4598.46</v>
      </c>
      <c r="F37" s="7">
        <f t="shared" si="0"/>
        <v>6324.27</v>
      </c>
    </row>
    <row r="38" spans="1:6" x14ac:dyDescent="0.2">
      <c r="A38" s="4" t="s">
        <v>172</v>
      </c>
      <c r="B38" s="4" t="s">
        <v>173</v>
      </c>
      <c r="C38" s="6">
        <v>76630.759999999995</v>
      </c>
      <c r="E38" s="6">
        <v>668.65</v>
      </c>
      <c r="F38" s="7">
        <f t="shared" si="0"/>
        <v>77299.409999999989</v>
      </c>
    </row>
    <row r="39" spans="1:6" x14ac:dyDescent="0.2">
      <c r="A39" s="4" t="s">
        <v>174</v>
      </c>
      <c r="B39" s="4" t="s">
        <v>175</v>
      </c>
      <c r="C39" s="6">
        <v>2832.59</v>
      </c>
      <c r="E39" s="6">
        <v>27305.4</v>
      </c>
      <c r="F39" s="7">
        <f t="shared" si="0"/>
        <v>30137.99</v>
      </c>
    </row>
    <row r="40" spans="1:6" x14ac:dyDescent="0.2">
      <c r="A40" s="4" t="s">
        <v>224</v>
      </c>
      <c r="B40" s="4" t="s">
        <v>225</v>
      </c>
      <c r="E40" s="6">
        <v>2232.4</v>
      </c>
      <c r="F40" s="7">
        <f t="shared" si="0"/>
        <v>2232.4</v>
      </c>
    </row>
    <row r="41" spans="1:6" x14ac:dyDescent="0.2">
      <c r="B41" s="24" t="s">
        <v>176</v>
      </c>
      <c r="C41" s="27">
        <f t="shared" ref="C41:F41" si="1">SUM(C9:C40)</f>
        <v>141974.74999999997</v>
      </c>
      <c r="D41" s="27">
        <f t="shared" si="1"/>
        <v>27282.59</v>
      </c>
      <c r="E41" s="27">
        <f t="shared" si="1"/>
        <v>106085.26000000001</v>
      </c>
      <c r="F41" s="27">
        <f t="shared" si="1"/>
        <v>275342.59999999998</v>
      </c>
    </row>
    <row r="43" spans="1:6" x14ac:dyDescent="0.2">
      <c r="B43" s="1" t="s">
        <v>177</v>
      </c>
      <c r="C43" s="6">
        <v>0</v>
      </c>
      <c r="D43" s="6">
        <v>0</v>
      </c>
      <c r="E43" s="6">
        <v>2220.42</v>
      </c>
      <c r="F43" s="6">
        <f>SUM(C43:E43)</f>
        <v>2220.42</v>
      </c>
    </row>
    <row r="45" spans="1:6" x14ac:dyDescent="0.2">
      <c r="B45" s="1" t="s">
        <v>178</v>
      </c>
      <c r="C45" s="28">
        <f>SUM(C41,C43)</f>
        <v>141974.74999999997</v>
      </c>
      <c r="D45" s="28">
        <f t="shared" ref="D45:E45" si="2">SUM(D41,D43)</f>
        <v>27282.59</v>
      </c>
      <c r="E45" s="28">
        <f t="shared" si="2"/>
        <v>108305.68000000001</v>
      </c>
      <c r="F45" s="28">
        <f>SUM(F41,F43)</f>
        <v>277563.01999999996</v>
      </c>
    </row>
    <row r="47" spans="1:6" ht="13.5" thickBot="1" x14ac:dyDescent="0.25">
      <c r="B47" s="21" t="s">
        <v>179</v>
      </c>
      <c r="C47" s="22">
        <f t="shared" ref="C47:F47" si="3">C8-C45</f>
        <v>18025.250000000029</v>
      </c>
      <c r="D47" s="22">
        <f t="shared" si="3"/>
        <v>84075.41</v>
      </c>
      <c r="E47" s="22">
        <f t="shared" si="3"/>
        <v>-18167.680000000008</v>
      </c>
      <c r="F47" s="22">
        <f t="shared" si="3"/>
        <v>83932.98000000004</v>
      </c>
    </row>
    <row r="48" spans="1:6" ht="13.5" thickTop="1" x14ac:dyDescent="0.2"/>
    <row r="50" spans="1:1" x14ac:dyDescent="0.2">
      <c r="A50" s="2" t="s">
        <v>214</v>
      </c>
    </row>
    <row r="51" spans="1:1" x14ac:dyDescent="0.2">
      <c r="A51" s="2" t="s">
        <v>201</v>
      </c>
    </row>
  </sheetData>
  <printOptions horizontalCentered="1" gridLines="1"/>
  <pageMargins left="0" right="0" top="0" bottom="0.5" header="0" footer="0"/>
  <pageSetup paperSize="17" scale="61" orientation="landscape" r:id="rId1"/>
  <headerFooter>
    <oddHeader>&amp;R&amp;P</oddHeader>
    <oddFooter>&amp;L&amp;Z&amp;F&amp;CPage &amp;P of &amp;N&amp;R&amp;D&amp;T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J18"/>
  <sheetViews>
    <sheetView zoomScaleNormal="100" workbookViewId="0">
      <selection activeCell="A3" sqref="A3"/>
    </sheetView>
  </sheetViews>
  <sheetFormatPr defaultColWidth="9.1640625" defaultRowHeight="12.75" x14ac:dyDescent="0.2"/>
  <cols>
    <col min="1" max="1" width="13.33203125" style="2" customWidth="1"/>
    <col min="2" max="2" width="33.83203125" style="3" customWidth="1"/>
    <col min="3" max="3" width="26.5" style="2" bestFit="1" customWidth="1"/>
    <col min="4" max="4" width="14.6640625" style="2" customWidth="1"/>
    <col min="5" max="5" width="14.1640625" style="2" customWidth="1"/>
    <col min="6" max="6" width="14.6640625" style="2" customWidth="1"/>
    <col min="7" max="7" width="3.1640625" style="2" customWidth="1"/>
    <col min="8" max="8" width="19.6640625" style="2" customWidth="1"/>
    <col min="9" max="9" width="14.6640625" style="2" customWidth="1"/>
    <col min="10" max="10" width="14" style="2" customWidth="1"/>
    <col min="11" max="16384" width="9.1640625" style="2"/>
  </cols>
  <sheetData>
    <row r="1" spans="1:10" x14ac:dyDescent="0.2">
      <c r="A1" s="75" t="s">
        <v>180</v>
      </c>
      <c r="B1" s="75"/>
    </row>
    <row r="2" spans="1:10" x14ac:dyDescent="0.2">
      <c r="A2" s="76" t="s">
        <v>215</v>
      </c>
      <c r="B2" s="76"/>
    </row>
    <row r="3" spans="1:10" x14ac:dyDescent="0.2">
      <c r="A3" s="2" t="s">
        <v>226</v>
      </c>
      <c r="B3" s="87"/>
      <c r="C3" s="3"/>
    </row>
    <row r="5" spans="1:10" s="88" customFormat="1" x14ac:dyDescent="0.2">
      <c r="B5" s="89"/>
    </row>
    <row r="6" spans="1:10" s="77" customFormat="1" x14ac:dyDescent="0.2">
      <c r="A6" s="77" t="s">
        <v>181</v>
      </c>
      <c r="B6" s="78"/>
      <c r="C6" s="77" t="s">
        <v>182</v>
      </c>
      <c r="E6" s="77" t="s">
        <v>183</v>
      </c>
      <c r="H6" s="77" t="s">
        <v>184</v>
      </c>
      <c r="I6" s="77" t="s">
        <v>185</v>
      </c>
      <c r="J6" s="77" t="s">
        <v>186</v>
      </c>
    </row>
    <row r="7" spans="1:10" s="79" customFormat="1" x14ac:dyDescent="0.2">
      <c r="A7" s="79" t="s">
        <v>187</v>
      </c>
      <c r="B7" s="80" t="s">
        <v>188</v>
      </c>
      <c r="C7" s="79" t="s">
        <v>189</v>
      </c>
      <c r="D7" s="79" t="s">
        <v>190</v>
      </c>
      <c r="E7" s="79" t="s">
        <v>191</v>
      </c>
      <c r="F7" s="79" t="s">
        <v>186</v>
      </c>
      <c r="H7" s="79" t="s">
        <v>192</v>
      </c>
      <c r="I7" s="79" t="s">
        <v>193</v>
      </c>
      <c r="J7" s="79" t="s">
        <v>193</v>
      </c>
    </row>
    <row r="8" spans="1:10" s="88" customFormat="1" x14ac:dyDescent="0.2">
      <c r="B8" s="89"/>
    </row>
    <row r="9" spans="1:10" x14ac:dyDescent="0.2">
      <c r="A9" s="81" t="s">
        <v>15</v>
      </c>
      <c r="B9" s="2" t="s">
        <v>194</v>
      </c>
      <c r="C9" s="6">
        <v>82285</v>
      </c>
      <c r="D9" s="6">
        <v>0</v>
      </c>
      <c r="E9" s="6">
        <v>32298</v>
      </c>
      <c r="F9" s="6">
        <f>SUM(C9:E9)</f>
        <v>114583</v>
      </c>
      <c r="H9" s="82">
        <v>1</v>
      </c>
      <c r="I9" s="82">
        <v>0</v>
      </c>
      <c r="J9" s="82">
        <f>SUM(H9:I9)</f>
        <v>1</v>
      </c>
    </row>
    <row r="10" spans="1:10" x14ac:dyDescent="0.2">
      <c r="A10" s="81" t="s">
        <v>17</v>
      </c>
      <c r="B10" s="83" t="s">
        <v>18</v>
      </c>
      <c r="C10" s="6">
        <v>193731</v>
      </c>
      <c r="D10" s="6">
        <v>0</v>
      </c>
      <c r="E10" s="6">
        <v>0</v>
      </c>
      <c r="F10" s="6">
        <f t="shared" ref="F10:F11" si="0">SUM(C10:E10)</f>
        <v>193731</v>
      </c>
      <c r="H10" s="82">
        <v>2</v>
      </c>
      <c r="I10" s="82">
        <v>0</v>
      </c>
      <c r="J10" s="82">
        <f t="shared" ref="J10:J11" si="1">SUM(H10:I10)</f>
        <v>2</v>
      </c>
    </row>
    <row r="11" spans="1:10" x14ac:dyDescent="0.2">
      <c r="A11" s="81" t="s">
        <v>21</v>
      </c>
      <c r="B11" s="2" t="s">
        <v>195</v>
      </c>
      <c r="C11" s="6">
        <v>850152</v>
      </c>
      <c r="D11" s="6">
        <v>0</v>
      </c>
      <c r="E11" s="6">
        <v>6992</v>
      </c>
      <c r="F11" s="6">
        <f t="shared" si="0"/>
        <v>857144</v>
      </c>
      <c r="H11" s="82">
        <v>8</v>
      </c>
      <c r="I11" s="82">
        <v>0</v>
      </c>
      <c r="J11" s="82">
        <f t="shared" si="1"/>
        <v>8</v>
      </c>
    </row>
    <row r="12" spans="1:10" ht="13.5" thickBot="1" x14ac:dyDescent="0.25">
      <c r="B12" s="84" t="s">
        <v>196</v>
      </c>
      <c r="C12" s="85">
        <f>SUM(C9:C11)</f>
        <v>1126168</v>
      </c>
      <c r="D12" s="85">
        <f>SUM(D9:D11)</f>
        <v>0</v>
      </c>
      <c r="E12" s="85">
        <f>SUM(E9:E11)</f>
        <v>39290</v>
      </c>
      <c r="F12" s="85">
        <f>SUM(F9:F11)</f>
        <v>1165458</v>
      </c>
      <c r="H12" s="86">
        <f>SUM(H9:H11)</f>
        <v>11</v>
      </c>
      <c r="I12" s="86">
        <f>SUM(I9:I11)</f>
        <v>0</v>
      </c>
      <c r="J12" s="86">
        <f>SUM(J9:J11)</f>
        <v>11</v>
      </c>
    </row>
    <row r="13" spans="1:10" ht="13.5" thickTop="1" x14ac:dyDescent="0.2"/>
    <row r="18" spans="1:1" x14ac:dyDescent="0.2">
      <c r="A18" s="2" t="s">
        <v>205</v>
      </c>
    </row>
  </sheetData>
  <printOptions horizontalCentered="1" gridLines="1"/>
  <pageMargins left="0" right="0" top="0.75" bottom="0.5" header="0.3" footer="0.3"/>
  <pageSetup paperSize="5" orientation="landscape" r:id="rId1"/>
  <headerFooter>
    <oddFooter>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fce1a9b3-876c-481d-9ebf-ee1ba0063a5f">
      <Terms xmlns="http://schemas.microsoft.com/office/infopath/2007/PartnerControls"/>
    </lcf76f155ced4ddcb4097134ff3c332f>
    <TaxCatchAll xmlns="13157ccd-cfd1-435b-b54a-77ed15165e25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F87E5DA26B159469E5DEDDD8D637077" ma:contentTypeVersion="16" ma:contentTypeDescription="Create a new document." ma:contentTypeScope="" ma:versionID="cc77c552477d64a60ef5675a038820e6">
  <xsd:schema xmlns:xsd="http://www.w3.org/2001/XMLSchema" xmlns:xs="http://www.w3.org/2001/XMLSchema" xmlns:p="http://schemas.microsoft.com/office/2006/metadata/properties" xmlns:ns1="http://schemas.microsoft.com/sharepoint/v3" xmlns:ns2="fce1a9b3-876c-481d-9ebf-ee1ba0063a5f" xmlns:ns3="13157ccd-cfd1-435b-b54a-77ed15165e25" targetNamespace="http://schemas.microsoft.com/office/2006/metadata/properties" ma:root="true" ma:fieldsID="1ed95d37b1f42471679cbf5116ed68bb" ns1:_="" ns2:_="" ns3:_="">
    <xsd:import namespace="http://schemas.microsoft.com/sharepoint/v3"/>
    <xsd:import namespace="fce1a9b3-876c-481d-9ebf-ee1ba0063a5f"/>
    <xsd:import namespace="13157ccd-cfd1-435b-b54a-77ed15165e25"/>
    <xsd:element name="properties">
      <xsd:complexType>
        <xsd:sequence>
          <xsd:element name="documentManagement">
            <xsd:complexType>
              <xsd:all>
                <xsd:element ref="ns1:_ip_UnifiedCompliancePolicyProperties" minOccurs="0"/>
                <xsd:element ref="ns1:_ip_UnifiedCompliancePolicyUIAction" minOccurs="0"/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8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9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e1a9b3-876c-481d-9ebf-ee1ba0063a5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f529b43b-f1ef-4cba-aaa1-48c64b82b3e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157ccd-cfd1-435b-b54a-77ed15165e25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28ae328f-472d-4dc7-83ab-ab68c397db48}" ma:internalName="TaxCatchAll" ma:showField="CatchAllData" ma:web="13157ccd-cfd1-435b-b54a-77ed15165e2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76F8409-2228-4F85-BB06-7E92DFA98C4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B558F82-B47C-411C-B056-3D69753618CB}">
  <ds:schemaRefs>
    <ds:schemaRef ds:uri="http://schemas.openxmlformats.org/package/2006/metadata/core-properties"/>
    <ds:schemaRef ds:uri="http://schemas.microsoft.com/sharepoint/v3"/>
    <ds:schemaRef ds:uri="13157ccd-cfd1-435b-b54a-77ed15165e25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purl.org/dc/dcmitype/"/>
    <ds:schemaRef ds:uri="fce1a9b3-876c-481d-9ebf-ee1ba0063a5f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98B341F2-A98F-4A0F-AF30-8860ED5169B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fce1a9b3-876c-481d-9ebf-ee1ba0063a5f"/>
    <ds:schemaRef ds:uri="13157ccd-cfd1-435b-b54a-77ed15165e2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#1-FY10-FY22 All Expenditures</vt:lpstr>
      <vt:lpstr>#2-FY10-FY22 Expenditures</vt:lpstr>
      <vt:lpstr>#3-FY22 Detail By Index-Inst Ad</vt:lpstr>
      <vt:lpstr>#4-Personal Services Analysis</vt:lpstr>
      <vt:lpstr>'#1-FY10-FY22 All Expenditures'!Print_Titles</vt:lpstr>
      <vt:lpstr>'#3-FY22 Detail By Index-Inst Ad'!Print_Titles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Cannamela, Lucy (Budget)</dc:creator>
  <cp:keywords/>
  <dc:description/>
  <cp:lastModifiedBy>Contrata, Ann (Budget)</cp:lastModifiedBy>
  <cp:revision/>
  <cp:lastPrinted>2021-10-29T14:44:08Z</cp:lastPrinted>
  <dcterms:created xsi:type="dcterms:W3CDTF">2016-12-08T15:55:40Z</dcterms:created>
  <dcterms:modified xsi:type="dcterms:W3CDTF">2022-12-05T14:39:24Z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0x0101009F87E5DA26B159469E5DEDDD8D637077</vt:lpwstr>
  </property>
  <property fmtid="{D5CDD505-2E9C-101B-9397-08002B2CF9AE}" pid="3" name="Order">
    <vt:r8>879600</vt:r8>
  </property>
  <property fmtid="{D5CDD505-2E9C-101B-9397-08002B2CF9AE}" pid="4" name="MediaServiceImageTags">
    <vt:lpwstr/>
  </property>
</Properties>
</file>