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gnonK\AppData\Local\Microsoft\Windows\Temporary Internet Files\Content.Outlook\7YYUL3K1\"/>
    </mc:Choice>
  </mc:AlternateContent>
  <bookViews>
    <workbookView xWindow="-30" yWindow="240" windowWidth="19320" windowHeight="6015" tabRatio="424"/>
  </bookViews>
  <sheets>
    <sheet name="Budget FY18" sheetId="35" r:id="rId1"/>
    <sheet name="One-Time &amp; Capital Request" sheetId="36" r:id="rId2"/>
  </sheets>
  <calcPr calcId="152511"/>
</workbook>
</file>

<file path=xl/calcChain.xml><?xml version="1.0" encoding="utf-8"?>
<calcChain xmlns="http://schemas.openxmlformats.org/spreadsheetml/2006/main">
  <c r="L28" i="36" l="1"/>
  <c r="J28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P9" i="36" s="1"/>
  <c r="P10" i="36" s="1"/>
  <c r="P11" i="36" s="1"/>
  <c r="P12" i="36" s="1"/>
  <c r="P13" i="36" s="1"/>
  <c r="P14" i="36" s="1"/>
  <c r="P15" i="36" s="1"/>
  <c r="P16" i="36" s="1"/>
  <c r="P17" i="36" s="1"/>
  <c r="P18" i="36" s="1"/>
  <c r="P19" i="36" s="1"/>
  <c r="P20" i="36" s="1"/>
  <c r="P21" i="36" s="1"/>
  <c r="P22" i="36" s="1"/>
  <c r="P23" i="36" s="1"/>
  <c r="P24" i="36" s="1"/>
  <c r="P25" i="36" s="1"/>
  <c r="P26" i="36" s="1"/>
  <c r="N28" i="36" l="1"/>
  <c r="E35" i="35" l="1"/>
  <c r="D34" i="35"/>
  <c r="E34" i="35" s="1"/>
  <c r="F33" i="35"/>
  <c r="E30" i="35" l="1"/>
  <c r="E29" i="35" l="1"/>
  <c r="F28" i="35"/>
  <c r="G28" i="35"/>
  <c r="H28" i="35" s="1"/>
  <c r="G35" i="35" l="1"/>
  <c r="G16" i="35"/>
  <c r="G15" i="35"/>
  <c r="G14" i="35"/>
  <c r="G13" i="35"/>
  <c r="G12" i="35"/>
  <c r="G34" i="35" l="1"/>
  <c r="G33" i="35" l="1"/>
  <c r="G30" i="35"/>
  <c r="G29" i="35"/>
  <c r="H29" i="35" l="1"/>
  <c r="H30" i="35" s="1"/>
  <c r="H33" i="35" s="1"/>
  <c r="H34" i="35" s="1"/>
  <c r="H35" i="35" s="1"/>
  <c r="H12" i="35"/>
  <c r="H13" i="35" s="1"/>
  <c r="H14" i="35" s="1"/>
  <c r="H15" i="35" s="1"/>
  <c r="H16" i="35" s="1"/>
</calcChain>
</file>

<file path=xl/sharedStrings.xml><?xml version="1.0" encoding="utf-8"?>
<sst xmlns="http://schemas.openxmlformats.org/spreadsheetml/2006/main" count="113" uniqueCount="87">
  <si>
    <t>Total</t>
  </si>
  <si>
    <t>Priority</t>
  </si>
  <si>
    <t>Objective</t>
  </si>
  <si>
    <t>Summary of Impact</t>
  </si>
  <si>
    <t>"Running"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</si>
  <si>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</si>
  <si>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</si>
  <si>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</si>
  <si>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</si>
  <si>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</si>
  <si>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</si>
  <si>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</si>
  <si>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Strategic</t>
  </si>
  <si>
    <t>Reallocation</t>
  </si>
  <si>
    <t>Below the line Reductions</t>
  </si>
  <si>
    <t>Budget Request Description</t>
  </si>
  <si>
    <t>for Reallocation</t>
  </si>
  <si>
    <t>Funding Source</t>
  </si>
  <si>
    <t>FY 2018 BUDGET CHANGE EXECUTIVE SUMMARY</t>
  </si>
  <si>
    <t>Request</t>
  </si>
  <si>
    <t>Net</t>
  </si>
  <si>
    <t>Budget</t>
  </si>
  <si>
    <t>Net Request</t>
  </si>
  <si>
    <t xml:space="preserve">Summary of Impact </t>
  </si>
  <si>
    <t>FY2018</t>
  </si>
  <si>
    <t>FY18 BUDGET REQUEST</t>
  </si>
  <si>
    <t>Possible Reduction of $137,098</t>
  </si>
  <si>
    <t>BSRV06</t>
  </si>
  <si>
    <t>Fixed Exp - Fiscal Operations</t>
  </si>
  <si>
    <t>5% reduction of allocation</t>
  </si>
  <si>
    <t>00052264</t>
  </si>
  <si>
    <t>00052888</t>
  </si>
  <si>
    <t>BURS01</t>
  </si>
  <si>
    <t>BSRV01</t>
  </si>
  <si>
    <t>Possible Reduction of $274,196</t>
  </si>
  <si>
    <t>Additional reduction of allocation to = 10%</t>
  </si>
  <si>
    <t>PC# salary savings</t>
  </si>
  <si>
    <t>partial use of salary savings</t>
  </si>
  <si>
    <t>00052872</t>
  </si>
  <si>
    <t>PURC01</t>
  </si>
  <si>
    <t>partial use of vacancy savings of $52,075</t>
  </si>
  <si>
    <t>full use of vacancy savings</t>
  </si>
  <si>
    <t>remaining use of vacancy savings PC#52888</t>
  </si>
  <si>
    <t>Budget/Budget FY18/CFO</t>
  </si>
  <si>
    <t xml:space="preserve">    Chief Financial Office</t>
  </si>
  <si>
    <t>Vacancy Savings</t>
  </si>
  <si>
    <t>CENTRAL CONNECTICUT STATE UNIVERSITY</t>
  </si>
  <si>
    <t>One-Time &amp; Capital Requests</t>
  </si>
  <si>
    <t>Fiscal Year</t>
  </si>
  <si>
    <t>Area</t>
  </si>
  <si>
    <t># of Items</t>
  </si>
  <si>
    <t>Cost Per Item</t>
  </si>
  <si>
    <t>One-Time</t>
  </si>
  <si>
    <t>Capital</t>
  </si>
  <si>
    <t>Total Request</t>
  </si>
  <si>
    <t>"Running" 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</si>
  <si>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</si>
  <si>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</si>
  <si>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</si>
  <si>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</si>
  <si>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</si>
  <si>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</si>
  <si>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</si>
  <si>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</si>
  <si>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</si>
  <si>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</si>
  <si>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</si>
  <si>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</si>
  <si>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</si>
  <si>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</si>
  <si>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</si>
  <si>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</si>
  <si>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</si>
  <si>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</si>
  <si>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Identify the fiscal year that the request will be received/paid in under the column "Fiscal Year".  If the request crosses multiple fiscal years identify the amount for each fiscal year.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</si>
  <si>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</si>
  <si>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t xml:space="preserve"> Do not include requests for technology type items that cannot be supported by IT.</t>
  </si>
  <si>
    <t xml:space="preserve"> Do not include requests that would be considered a project - these requests should be submitted to the Chief Administrative Officer.</t>
  </si>
  <si>
    <t xml:space="preserve">   </t>
  </si>
  <si>
    <t>Chief Financial Office</t>
  </si>
  <si>
    <t>Position's PC#</t>
  </si>
  <si>
    <t>Refill - Possible Retirements</t>
  </si>
  <si>
    <t>PC#52950, #52998, #53154, 52142, #52871, #52642, #53055</t>
  </si>
  <si>
    <t>Bursars</t>
  </si>
  <si>
    <t>Copier</t>
  </si>
  <si>
    <t>For move to new Willard/DiLoreto space in spring 2018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</si>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</sst>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7">
    <xf numFmtId="0" fontId="0" fillId="0" borderId="0"/>
    <xf numFmtId="0" fontId="8" fillId="0" borderId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88">
    <xf numFmtId="0" fontId="0" fillId="0" borderId="0" xfId="0"/>
    <xf numFmtId="0" fontId="9" fillId="0" borderId="0" xfId="0" applyFont="1" applyFill="1" applyAlignment="1">
      <alignment vertical="top"/>
    </xf>
    <xf numFmtId="164" fontId="9" fillId="0" borderId="0" xfId="2" applyNumberFormat="1" applyFont="1" applyFill="1" applyBorder="1" applyAlignment="1">
      <alignment horizontal="center" vertical="top" wrapText="1"/>
    </xf>
    <xf numFmtId="44" fontId="9" fillId="0" borderId="0" xfId="2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64" fontId="9" fillId="0" borderId="0" xfId="2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166" fontId="5" fillId="0" borderId="0" xfId="0" applyNumberFormat="1" applyFont="1" applyFill="1" applyBorder="1" applyAlignment="1" applyProtection="1">
      <alignment vertical="top" wrapText="1"/>
      <protection locked="0"/>
    </xf>
    <xf numFmtId="37" fontId="0" fillId="0" borderId="0" xfId="0" applyNumberFormat="1"/>
    <xf numFmtId="0" fontId="13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/>
    </xf>
    <xf numFmtId="44" fontId="9" fillId="3" borderId="0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/>
    <xf numFmtId="37" fontId="22" fillId="0" borderId="0" xfId="0" applyNumberFormat="1" applyFont="1"/>
    <xf numFmtId="37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" xfId="0" applyFont="1" applyBorder="1"/>
    <xf numFmtId="37" fontId="22" fillId="0" borderId="0" xfId="0" applyNumberFormat="1" applyFont="1" applyBorder="1"/>
    <xf numFmtId="37" fontId="22" fillId="0" borderId="0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7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37" fontId="0" fillId="0" borderId="0" xfId="0" applyNumberFormat="1" applyFill="1"/>
    <xf numFmtId="41" fontId="5" fillId="0" borderId="0" xfId="3" applyNumberFormat="1" applyFont="1" applyFill="1" applyBorder="1" applyAlignment="1">
      <alignment vertical="top" wrapText="1"/>
    </xf>
    <xf numFmtId="0" fontId="0" fillId="0" borderId="0" xfId="0" applyFill="1"/>
    <xf numFmtId="37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0" xfId="0" applyFont="1" applyFill="1" applyBorder="1"/>
    <xf numFmtId="0" fontId="21" fillId="0" borderId="2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center" wrapText="1"/>
    </xf>
    <xf numFmtId="168" fontId="9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64" fontId="9" fillId="3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37" fontId="0" fillId="2" borderId="0" xfId="0" applyNumberFormat="1" applyFill="1"/>
    <xf numFmtId="37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/>
    <xf numFmtId="167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Border="1" applyAlignment="1">
      <alignment horizontal="center" vertical="center"/>
    </xf>
    <xf numFmtId="49" fontId="5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98" applyFont="1" applyAlignment="1">
      <alignment horizontal="left" vertical="center" wrapText="1"/>
    </xf>
    <xf numFmtId="0" fontId="5" fillId="0" borderId="0" xfId="98" applyFont="1" applyBorder="1" applyAlignment="1">
      <alignment horizontal="left" vertical="center" wrapText="1"/>
    </xf>
    <xf numFmtId="37" fontId="5" fillId="0" borderId="0" xfId="0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/>
    </xf>
    <xf numFmtId="0" fontId="0" fillId="0" borderId="0" xfId="0"/>
    <xf numFmtId="0" fontId="5" fillId="0" borderId="1" xfId="0" applyFont="1" applyBorder="1" applyAlignment="1">
      <alignment horizontal="left" vertical="center"/>
    </xf>
    <xf numFmtId="37" fontId="5" fillId="0" borderId="0" xfId="0" applyNumberFormat="1" applyFont="1" applyFill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37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7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/>
    <xf numFmtId="37" fontId="5" fillId="0" borderId="0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top" wrapText="1"/>
    </xf>
    <xf numFmtId="37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vertical="center"/>
    </xf>
    <xf numFmtId="37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166" fontId="23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horizontal="left"/>
    </xf>
    <xf numFmtId="49" fontId="5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37" fontId="7" fillId="0" borderId="0" xfId="3" applyNumberFormat="1" applyFont="1" applyFill="1" applyBorder="1" applyAlignment="1">
      <alignment horizontal="center"/>
    </xf>
    <xf numFmtId="5" fontId="7" fillId="0" borderId="0" xfId="3" applyNumberFormat="1" applyFont="1" applyFill="1" applyBorder="1" applyAlignment="1"/>
    <xf numFmtId="5" fontId="7" fillId="0" borderId="0" xfId="3" applyNumberFormat="1" applyFont="1" applyFill="1" applyBorder="1" applyAlignment="1">
      <alignment horizontal="center"/>
    </xf>
    <xf numFmtId="5" fontId="7" fillId="0" borderId="0" xfId="3" applyNumberFormat="1" applyFont="1" applyFill="1" applyBorder="1"/>
    <xf numFmtId="164" fontId="7" fillId="0" borderId="0" xfId="3" applyNumberFormat="1" applyFont="1" applyFill="1" applyBorder="1"/>
    <xf numFmtId="164" fontId="7" fillId="0" borderId="0" xfId="3" applyNumberFormat="1" applyFont="1" applyFill="1" applyBorder="1" applyAlignment="1"/>
    <xf numFmtId="37" fontId="7" fillId="0" borderId="0" xfId="0" applyNumberFormat="1" applyFont="1" applyFill="1" applyBorder="1" applyAlignment="1"/>
    <xf numFmtId="49" fontId="7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164" fontId="22" fillId="0" borderId="0" xfId="3" applyNumberFormat="1" applyFont="1" applyFill="1" applyBorder="1" applyAlignment="1">
      <alignment horizontal="center"/>
    </xf>
    <xf numFmtId="37" fontId="22" fillId="0" borderId="0" xfId="3" applyNumberFormat="1" applyFont="1" applyFill="1" applyBorder="1" applyAlignment="1">
      <alignment horizontal="center"/>
    </xf>
    <xf numFmtId="5" fontId="22" fillId="0" borderId="0" xfId="3" applyNumberFormat="1" applyFont="1" applyFill="1" applyBorder="1" applyAlignment="1"/>
    <xf numFmtId="5" fontId="22" fillId="0" borderId="0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5" fontId="22" fillId="0" borderId="0" xfId="3" applyNumberFormat="1" applyFont="1" applyFill="1" applyBorder="1"/>
    <xf numFmtId="164" fontId="22" fillId="0" borderId="0" xfId="3" applyNumberFormat="1" applyFont="1" applyFill="1" applyBorder="1"/>
    <xf numFmtId="164" fontId="22" fillId="0" borderId="0" xfId="3" applyNumberFormat="1" applyFont="1" applyFill="1" applyBorder="1" applyAlignment="1"/>
    <xf numFmtId="37" fontId="22" fillId="0" borderId="0" xfId="0" applyNumberFormat="1" applyFont="1" applyFill="1" applyBorder="1" applyAlignment="1"/>
    <xf numFmtId="49" fontId="22" fillId="0" borderId="0" xfId="0" applyNumberFormat="1" applyFont="1" applyFill="1" applyBorder="1"/>
    <xf numFmtId="0" fontId="25" fillId="0" borderId="1" xfId="0" applyFont="1" applyFill="1" applyBorder="1" applyAlignment="1">
      <alignment horizontal="center" wrapText="1"/>
    </xf>
    <xf numFmtId="0" fontId="26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164" fontId="22" fillId="0" borderId="3" xfId="3" applyNumberFormat="1" applyFont="1" applyFill="1" applyBorder="1" applyAlignment="1">
      <alignment horizontal="center" wrapText="1"/>
    </xf>
    <xf numFmtId="37" fontId="22" fillId="0" borderId="3" xfId="3" applyNumberFormat="1" applyFont="1" applyFill="1" applyBorder="1" applyAlignment="1">
      <alignment horizontal="center" wrapText="1"/>
    </xf>
    <xf numFmtId="5" fontId="22" fillId="0" borderId="3" xfId="3" applyNumberFormat="1" applyFont="1" applyFill="1" applyBorder="1" applyAlignment="1">
      <alignment horizontal="center" wrapText="1"/>
    </xf>
    <xf numFmtId="44" fontId="22" fillId="0" borderId="3" xfId="3" applyFont="1" applyFill="1" applyBorder="1" applyAlignment="1">
      <alignment horizontal="center" wrapText="1"/>
    </xf>
    <xf numFmtId="49" fontId="22" fillId="0" borderId="3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 wrapText="1"/>
    </xf>
    <xf numFmtId="164" fontId="22" fillId="0" borderId="0" xfId="3" applyNumberFormat="1" applyFont="1" applyFill="1" applyBorder="1" applyAlignment="1">
      <alignment horizontal="center" wrapText="1"/>
    </xf>
    <xf numFmtId="5" fontId="22" fillId="0" borderId="0" xfId="3" applyNumberFormat="1" applyFont="1" applyFill="1" applyBorder="1" applyAlignment="1">
      <alignment horizontal="center" wrapText="1"/>
    </xf>
    <xf numFmtId="44" fontId="22" fillId="0" borderId="0" xfId="3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9" fontId="5" fillId="0" borderId="0" xfId="0" applyNumberFormat="1" applyFont="1" applyFill="1" applyBorder="1" applyAlignment="1">
      <alignment vertical="top" wrapText="1"/>
    </xf>
    <xf numFmtId="6" fontId="5" fillId="0" borderId="0" xfId="0" applyNumberFormat="1" applyFont="1" applyFill="1" applyBorder="1" applyAlignment="1">
      <alignment vertical="top" wrapText="1"/>
    </xf>
    <xf numFmtId="164" fontId="5" fillId="0" borderId="0" xfId="3" applyNumberFormat="1" applyFont="1" applyFill="1" applyBorder="1" applyAlignment="1">
      <alignment horizontal="center" vertical="top"/>
    </xf>
    <xf numFmtId="37" fontId="5" fillId="0" borderId="0" xfId="3" applyNumberFormat="1" applyFont="1" applyFill="1" applyBorder="1" applyAlignment="1">
      <alignment horizontal="center" vertical="top"/>
    </xf>
    <xf numFmtId="5" fontId="5" fillId="0" borderId="0" xfId="3" applyNumberFormat="1" applyFont="1" applyFill="1" applyBorder="1" applyAlignment="1">
      <alignment vertical="top"/>
    </xf>
    <xf numFmtId="5" fontId="5" fillId="0" borderId="0" xfId="3" applyNumberFormat="1" applyFont="1" applyFill="1" applyBorder="1" applyAlignment="1">
      <alignment horizontal="center" vertical="top"/>
    </xf>
    <xf numFmtId="164" fontId="5" fillId="0" borderId="0" xfId="3" applyNumberFormat="1" applyFont="1" applyFill="1" applyBorder="1" applyAlignment="1">
      <alignment vertical="top"/>
    </xf>
    <xf numFmtId="37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/>
    </xf>
    <xf numFmtId="9" fontId="5" fillId="0" borderId="0" xfId="0" applyNumberFormat="1" applyFont="1" applyFill="1" applyBorder="1" applyAlignment="1">
      <alignment horizontal="center" vertical="top" wrapText="1"/>
    </xf>
    <xf numFmtId="5" fontId="24" fillId="0" borderId="0" xfId="0" applyNumberFormat="1" applyFont="1"/>
    <xf numFmtId="5" fontId="24" fillId="0" borderId="0" xfId="0" applyNumberFormat="1" applyFont="1" applyFill="1"/>
    <xf numFmtId="49" fontId="24" fillId="0" borderId="0" xfId="0" applyNumberFormat="1" applyFont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4" fillId="0" borderId="0" xfId="0" applyFont="1" applyAlignment="1">
      <alignment wrapText="1"/>
    </xf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/>
    <xf numFmtId="37" fontId="5" fillId="0" borderId="0" xfId="0" applyNumberFormat="1" applyFont="1" applyFill="1" applyBorder="1" applyAlignment="1"/>
    <xf numFmtId="0" fontId="24" fillId="0" borderId="0" xfId="0" applyFont="1" applyFill="1" applyAlignment="1">
      <alignment wrapText="1"/>
    </xf>
    <xf numFmtId="5" fontId="5" fillId="0" borderId="0" xfId="3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left" wrapText="1"/>
    </xf>
    <xf numFmtId="5" fontId="5" fillId="0" borderId="0" xfId="3" applyNumberFormat="1" applyFont="1" applyFill="1" applyBorder="1"/>
    <xf numFmtId="5" fontId="5" fillId="0" borderId="0" xfId="3" applyNumberFormat="1" applyFont="1" applyFill="1" applyBorder="1" applyAlignment="1"/>
    <xf numFmtId="49" fontId="5" fillId="0" borderId="0" xfId="0" applyNumberFormat="1" applyFont="1" applyFill="1" applyBorder="1"/>
    <xf numFmtId="37" fontId="5" fillId="0" borderId="0" xfId="3" applyNumberFormat="1" applyFont="1" applyFill="1" applyBorder="1" applyAlignment="1">
      <alignment horizontal="center"/>
    </xf>
    <xf numFmtId="5" fontId="5" fillId="4" borderId="4" xfId="3" applyNumberFormat="1" applyFont="1" applyFill="1" applyBorder="1" applyAlignment="1"/>
    <xf numFmtId="164" fontId="5" fillId="0" borderId="0" xfId="3" applyNumberFormat="1" applyFont="1" applyFill="1" applyBorder="1" applyAlignment="1"/>
    <xf numFmtId="0" fontId="2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center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41"/>
  <sheetViews>
    <sheetView tabSelected="1" workbookViewId="0">
      <selection activeCell="A41" sqref="A41"/>
    </sheetView>
  </sheetViews>
  <sheetFormatPr defaultRowHeight="12.75" x14ac:dyDescent="0.2"/>
  <cols>
    <col min="3" max="3" width="33.5703125" customWidth="1"/>
    <col min="4" max="4" width="11.5703125" style="10" customWidth="1"/>
    <col min="5" max="5" width="12.42578125" style="10" customWidth="1"/>
    <col min="6" max="6" width="11.5703125" style="33" customWidth="1"/>
    <col min="7" max="8" width="11.5703125" style="10" customWidth="1"/>
    <col min="9" max="9" width="18.5703125" style="10" customWidth="1"/>
    <col min="10" max="10" width="9.140625" style="23"/>
    <col min="11" max="11" width="52.140625" style="24" customWidth="1"/>
    <col min="14" max="14" width="3.28515625" customWidth="1"/>
  </cols>
  <sheetData>
    <row r="1" spans="2:12" ht="15.75" x14ac:dyDescent="0.25">
      <c r="B1" s="20"/>
      <c r="C1" s="21" t="s">
        <v>25</v>
      </c>
      <c r="E1"/>
      <c r="F1" s="22"/>
      <c r="G1"/>
      <c r="H1"/>
      <c r="I1"/>
      <c r="J1" s="20"/>
      <c r="K1"/>
      <c r="L1" s="24"/>
    </row>
    <row r="2" spans="2:12" s="25" customFormat="1" x14ac:dyDescent="0.2">
      <c r="F2" s="26" t="s">
        <v>11</v>
      </c>
      <c r="J2" s="28"/>
      <c r="K2" s="29"/>
    </row>
    <row r="3" spans="2:12" s="25" customFormat="1" x14ac:dyDescent="0.2">
      <c r="F3" s="26" t="s">
        <v>18</v>
      </c>
      <c r="J3" s="28"/>
      <c r="K3" s="29"/>
    </row>
    <row r="4" spans="2:12" s="25" customFormat="1" x14ac:dyDescent="0.2">
      <c r="D4" s="26"/>
      <c r="E4" s="26"/>
      <c r="F4" s="27"/>
      <c r="G4" s="26"/>
      <c r="H4" s="26"/>
      <c r="I4" s="26"/>
      <c r="J4" s="28"/>
      <c r="K4" s="29"/>
    </row>
    <row r="5" spans="2:12" s="25" customFormat="1" x14ac:dyDescent="0.2">
      <c r="D5" s="26"/>
      <c r="F5" s="83" t="s">
        <v>44</v>
      </c>
      <c r="G5" s="30"/>
      <c r="I5" s="26"/>
      <c r="J5" s="28"/>
      <c r="K5" s="29"/>
    </row>
    <row r="6" spans="2:12" s="25" customFormat="1" x14ac:dyDescent="0.2">
      <c r="D6" s="26"/>
      <c r="E6" s="31"/>
      <c r="F6" s="32"/>
      <c r="G6" s="26"/>
      <c r="H6" s="26"/>
      <c r="I6" s="26"/>
      <c r="J6" s="28"/>
      <c r="K6" s="29"/>
    </row>
    <row r="7" spans="2:12" x14ac:dyDescent="0.2">
      <c r="E7" s="38"/>
      <c r="F7" s="41"/>
    </row>
    <row r="8" spans="2:12" x14ac:dyDescent="0.2">
      <c r="C8" s="85"/>
      <c r="D8" s="86"/>
      <c r="E8" s="96"/>
      <c r="F8" s="96"/>
      <c r="G8" s="97"/>
      <c r="H8" s="59" t="s">
        <v>22</v>
      </c>
      <c r="I8" s="60"/>
      <c r="J8" s="61"/>
      <c r="K8" s="90"/>
    </row>
    <row r="9" spans="2:12" x14ac:dyDescent="0.2">
      <c r="C9" s="85"/>
      <c r="D9" s="86"/>
      <c r="E9" s="84" t="s">
        <v>21</v>
      </c>
      <c r="F9" s="84"/>
      <c r="G9" s="59" t="s">
        <v>20</v>
      </c>
      <c r="H9" s="59" t="s">
        <v>4</v>
      </c>
      <c r="I9" s="60" t="s">
        <v>17</v>
      </c>
      <c r="J9" s="61" t="s">
        <v>12</v>
      </c>
      <c r="K9" s="90"/>
    </row>
    <row r="10" spans="2:12" s="20" customFormat="1" x14ac:dyDescent="0.2">
      <c r="B10" s="54" t="s">
        <v>6</v>
      </c>
      <c r="C10" s="92" t="s">
        <v>15</v>
      </c>
      <c r="D10" s="88" t="s">
        <v>1</v>
      </c>
      <c r="E10" s="91" t="s">
        <v>19</v>
      </c>
      <c r="F10" s="91" t="s">
        <v>13</v>
      </c>
      <c r="G10" s="91" t="s">
        <v>19</v>
      </c>
      <c r="H10" s="87" t="s">
        <v>0</v>
      </c>
      <c r="I10" s="92" t="s">
        <v>16</v>
      </c>
      <c r="J10" s="89" t="s">
        <v>2</v>
      </c>
      <c r="K10" s="92" t="s">
        <v>23</v>
      </c>
    </row>
    <row r="11" spans="2:12" x14ac:dyDescent="0.2">
      <c r="D11" s="35"/>
      <c r="F11" s="10"/>
      <c r="H11" s="38"/>
      <c r="I11" s="35"/>
    </row>
    <row r="12" spans="2:12" ht="16.5" customHeight="1" x14ac:dyDescent="0.2">
      <c r="B12" s="187" t="s">
        <v>86</v>
      </c>
      <c r="C12" s="186" t="s">
        <v>81</v>
      </c>
      <c r="D12" s="35">
        <v>1</v>
      </c>
      <c r="E12" s="10">
        <v>613829</v>
      </c>
      <c r="F12" s="10">
        <v>613829</v>
      </c>
      <c r="G12" s="10">
        <f>E12-F12</f>
        <v>0</v>
      </c>
      <c r="H12" s="38">
        <f>G12</f>
        <v>0</v>
      </c>
      <c r="I12" s="37" t="s">
        <v>80</v>
      </c>
      <c r="J12" s="37" t="s">
        <v>59</v>
      </c>
      <c r="K12" s="75" t="s">
        <v>82</v>
      </c>
      <c r="L12" s="39"/>
    </row>
    <row r="13" spans="2:12" ht="16.5" customHeight="1" x14ac:dyDescent="0.2">
      <c r="B13" s="40"/>
      <c r="C13" s="99"/>
      <c r="D13" s="35">
        <v>2</v>
      </c>
      <c r="F13" s="10"/>
      <c r="G13" s="10">
        <f t="shared" ref="G13:G16" si="0">E13-F13</f>
        <v>0</v>
      </c>
      <c r="H13" s="38">
        <f t="shared" ref="H13:H16" si="1">H12+G13</f>
        <v>0</v>
      </c>
      <c r="I13" s="37"/>
      <c r="J13" s="37"/>
      <c r="K13" s="100"/>
      <c r="L13" s="39"/>
    </row>
    <row r="14" spans="2:12" s="82" customFormat="1" ht="16.5" customHeight="1" x14ac:dyDescent="0.2">
      <c r="B14" s="40"/>
      <c r="C14" s="99"/>
      <c r="D14" s="35">
        <v>3</v>
      </c>
      <c r="E14" s="10"/>
      <c r="F14" s="10"/>
      <c r="G14" s="10">
        <f t="shared" si="0"/>
        <v>0</v>
      </c>
      <c r="H14" s="38">
        <f t="shared" si="1"/>
        <v>0</v>
      </c>
      <c r="I14" s="37"/>
      <c r="J14" s="37"/>
      <c r="K14" s="100"/>
      <c r="L14" s="39"/>
    </row>
    <row r="15" spans="2:12" s="82" customFormat="1" ht="16.5" customHeight="1" x14ac:dyDescent="0.2">
      <c r="B15" s="40"/>
      <c r="C15" s="99"/>
      <c r="D15" s="35">
        <v>4</v>
      </c>
      <c r="E15" s="10"/>
      <c r="F15" s="10"/>
      <c r="G15" s="10">
        <f t="shared" si="0"/>
        <v>0</v>
      </c>
      <c r="H15" s="38">
        <f t="shared" si="1"/>
        <v>0</v>
      </c>
      <c r="I15" s="37"/>
      <c r="J15" s="37"/>
      <c r="K15" s="100"/>
      <c r="L15" s="39"/>
    </row>
    <row r="16" spans="2:12" ht="16.5" customHeight="1" x14ac:dyDescent="0.2">
      <c r="B16" s="40"/>
      <c r="C16" s="99"/>
      <c r="D16" s="35">
        <v>5</v>
      </c>
      <c r="F16" s="10"/>
      <c r="G16" s="10">
        <f t="shared" si="0"/>
        <v>0</v>
      </c>
      <c r="H16" s="38">
        <f t="shared" si="1"/>
        <v>0</v>
      </c>
      <c r="I16" s="38"/>
      <c r="K16" s="100"/>
      <c r="L16" s="39"/>
    </row>
    <row r="17" spans="1:260" x14ac:dyDescent="0.2">
      <c r="D17" s="34"/>
      <c r="F17" s="10"/>
      <c r="K17" s="11"/>
      <c r="L17" s="39"/>
    </row>
    <row r="18" spans="1:260" x14ac:dyDescent="0.2">
      <c r="K18" s="11"/>
      <c r="L18" s="39"/>
    </row>
    <row r="19" spans="1:260" ht="13.5" thickBot="1" x14ac:dyDescent="0.25">
      <c r="D19" s="38"/>
      <c r="E19" s="38"/>
      <c r="F19" s="41"/>
      <c r="J19" s="37"/>
      <c r="K19" s="42"/>
    </row>
    <row r="20" spans="1:260" s="43" customFormat="1" ht="18.75" thickBot="1" x14ac:dyDescent="0.3">
      <c r="B20" s="12"/>
      <c r="C20" s="44" t="s">
        <v>14</v>
      </c>
      <c r="D20" s="13"/>
      <c r="E20" s="13"/>
      <c r="F20" s="45"/>
      <c r="G20" s="13"/>
      <c r="H20" s="14"/>
      <c r="I20" s="2"/>
      <c r="J20" s="3"/>
      <c r="K20" s="3"/>
      <c r="L20" s="46"/>
      <c r="M20" s="47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s="43" customFormat="1" ht="18" x14ac:dyDescent="0.25">
      <c r="A21" s="15"/>
      <c r="B21" s="15"/>
      <c r="C21" s="16"/>
      <c r="D21" s="17"/>
      <c r="E21" s="17"/>
      <c r="F21" s="48"/>
      <c r="G21" s="17"/>
      <c r="H21" s="18"/>
      <c r="I21" s="17"/>
      <c r="J21" s="19"/>
      <c r="K21" s="19"/>
      <c r="L21" s="46"/>
      <c r="M21" s="47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s="43" customFormat="1" ht="18" x14ac:dyDescent="0.25">
      <c r="A22" s="4"/>
      <c r="B22" s="4"/>
      <c r="C22" s="5"/>
      <c r="D22" s="2"/>
      <c r="E22" s="2"/>
      <c r="F22" s="49"/>
      <c r="G22" s="2"/>
      <c r="H22" s="6"/>
      <c r="I22" s="2"/>
      <c r="J22" s="3"/>
      <c r="K22" s="3"/>
      <c r="L22" s="46"/>
      <c r="M22" s="50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x14ac:dyDescent="0.2">
      <c r="D23" s="51"/>
      <c r="E23" s="52"/>
      <c r="F23" s="53"/>
      <c r="G23" s="52"/>
      <c r="H23" s="36" t="s">
        <v>4</v>
      </c>
      <c r="J23" s="37" t="s">
        <v>12</v>
      </c>
    </row>
    <row r="24" spans="1:260" x14ac:dyDescent="0.2">
      <c r="A24" s="54" t="s">
        <v>5</v>
      </c>
      <c r="B24" s="54" t="s">
        <v>6</v>
      </c>
      <c r="C24" s="92" t="s">
        <v>10</v>
      </c>
      <c r="D24" s="93" t="s">
        <v>8</v>
      </c>
      <c r="E24" s="94" t="s">
        <v>7</v>
      </c>
      <c r="F24" s="95" t="s">
        <v>9</v>
      </c>
      <c r="G24" s="87" t="s">
        <v>0</v>
      </c>
      <c r="H24" s="87" t="s">
        <v>0</v>
      </c>
      <c r="I24" s="88" t="s">
        <v>1</v>
      </c>
      <c r="J24" s="89" t="s">
        <v>2</v>
      </c>
      <c r="K24" s="92" t="s">
        <v>3</v>
      </c>
      <c r="L24" s="85"/>
    </row>
    <row r="25" spans="1:260" x14ac:dyDescent="0.2">
      <c r="A25" s="54"/>
      <c r="B25" s="54"/>
      <c r="C25" s="55"/>
      <c r="D25" s="56"/>
      <c r="E25" s="57"/>
      <c r="F25" s="58"/>
      <c r="G25" s="59"/>
      <c r="H25" s="59"/>
      <c r="I25" s="60"/>
      <c r="J25" s="61"/>
      <c r="K25" s="62"/>
    </row>
    <row r="26" spans="1:260" s="40" customFormat="1" ht="15" x14ac:dyDescent="0.25">
      <c r="A26" s="63"/>
      <c r="B26" s="64" t="s">
        <v>24</v>
      </c>
      <c r="C26" s="81" t="s">
        <v>26</v>
      </c>
      <c r="D26" s="65"/>
      <c r="E26" s="65"/>
      <c r="F26" s="66"/>
      <c r="G26" s="65"/>
      <c r="H26" s="65"/>
      <c r="I26" s="67"/>
      <c r="J26" s="68"/>
      <c r="K26" s="69"/>
    </row>
    <row r="27" spans="1:260" x14ac:dyDescent="0.2">
      <c r="A27" s="54"/>
      <c r="B27" s="54"/>
      <c r="C27" s="55"/>
      <c r="D27" s="56"/>
      <c r="E27" s="57"/>
      <c r="F27" s="58"/>
      <c r="G27" s="59"/>
      <c r="H27" s="59"/>
      <c r="I27" s="60"/>
      <c r="J27" s="61"/>
      <c r="K27" s="62"/>
    </row>
    <row r="28" spans="1:260" s="70" customFormat="1" x14ac:dyDescent="0.2">
      <c r="A28" s="74"/>
      <c r="B28" s="7" t="s">
        <v>27</v>
      </c>
      <c r="C28" s="8" t="s">
        <v>28</v>
      </c>
      <c r="D28" s="80">
        <v>0</v>
      </c>
      <c r="E28" s="78">
        <v>0</v>
      </c>
      <c r="F28" s="101">
        <f>-(1032599*0.05)</f>
        <v>-51629.950000000004</v>
      </c>
      <c r="G28" s="80">
        <f>SUM(D28:F28)</f>
        <v>-51629.950000000004</v>
      </c>
      <c r="H28" s="77">
        <f>G28</f>
        <v>-51629.950000000004</v>
      </c>
      <c r="I28" s="73">
        <v>-1</v>
      </c>
      <c r="J28" s="79" t="s">
        <v>61</v>
      </c>
      <c r="K28" s="76" t="s">
        <v>29</v>
      </c>
      <c r="L28" s="40"/>
    </row>
    <row r="29" spans="1:260" s="70" customFormat="1" ht="15" customHeight="1" x14ac:dyDescent="0.2">
      <c r="A29" s="102" t="s">
        <v>30</v>
      </c>
      <c r="B29" s="105" t="s">
        <v>33</v>
      </c>
      <c r="C29" s="104" t="s">
        <v>45</v>
      </c>
      <c r="D29" s="80">
        <v>-53502</v>
      </c>
      <c r="E29" s="78">
        <f>D29*0.45</f>
        <v>-24075.9</v>
      </c>
      <c r="F29" s="80">
        <v>0</v>
      </c>
      <c r="G29" s="80">
        <f>SUM(D29:F29)</f>
        <v>-77577.899999999994</v>
      </c>
      <c r="H29" s="77">
        <f>H28+G29</f>
        <v>-129207.85</v>
      </c>
      <c r="I29" s="73">
        <v>-2</v>
      </c>
      <c r="J29" s="79" t="s">
        <v>59</v>
      </c>
      <c r="K29" s="76" t="s">
        <v>41</v>
      </c>
      <c r="L29" s="40"/>
    </row>
    <row r="30" spans="1:260" s="40" customFormat="1" ht="15" customHeight="1" x14ac:dyDescent="0.2">
      <c r="A30" s="102" t="s">
        <v>31</v>
      </c>
      <c r="B30" s="103" t="s">
        <v>32</v>
      </c>
      <c r="C30" s="104" t="s">
        <v>45</v>
      </c>
      <c r="D30" s="78">
        <v>-5441</v>
      </c>
      <c r="E30" s="78">
        <f>D30*0.45-1</f>
        <v>-2449.4500000000003</v>
      </c>
      <c r="F30" s="78">
        <v>0</v>
      </c>
      <c r="G30" s="78">
        <f>SUM(D30:F30)</f>
        <v>-7890.4500000000007</v>
      </c>
      <c r="H30" s="106">
        <f>H29+G30</f>
        <v>-137098.30000000002</v>
      </c>
      <c r="I30" s="107">
        <v>-3</v>
      </c>
      <c r="J30" s="108" t="s">
        <v>59</v>
      </c>
      <c r="K30" s="109" t="s">
        <v>40</v>
      </c>
    </row>
    <row r="31" spans="1:260" s="40" customFormat="1" ht="15" customHeight="1" x14ac:dyDescent="0.2">
      <c r="A31" s="102"/>
      <c r="B31" s="103"/>
      <c r="C31" s="104"/>
      <c r="D31" s="78"/>
      <c r="E31" s="78"/>
      <c r="F31" s="78"/>
      <c r="G31" s="78"/>
      <c r="H31" s="106"/>
      <c r="I31" s="107"/>
      <c r="J31" s="108"/>
      <c r="K31" s="109"/>
    </row>
    <row r="32" spans="1:260" s="40" customFormat="1" ht="15" x14ac:dyDescent="0.25">
      <c r="A32" s="63"/>
      <c r="B32" s="64" t="s">
        <v>24</v>
      </c>
      <c r="C32" s="81" t="s">
        <v>34</v>
      </c>
      <c r="D32" s="65"/>
      <c r="E32" s="65"/>
      <c r="F32" s="66"/>
      <c r="G32" s="65"/>
      <c r="H32" s="65"/>
      <c r="I32" s="67"/>
      <c r="J32" s="68"/>
      <c r="K32" s="69"/>
    </row>
    <row r="33" spans="1:11" s="82" customFormat="1" ht="15" customHeight="1" x14ac:dyDescent="0.2">
      <c r="B33" s="7" t="s">
        <v>27</v>
      </c>
      <c r="C33" s="8" t="s">
        <v>28</v>
      </c>
      <c r="D33" s="80">
        <v>0</v>
      </c>
      <c r="E33" s="78">
        <v>0</v>
      </c>
      <c r="F33" s="101">
        <f>-(1032599*0.05)</f>
        <v>-51629.950000000004</v>
      </c>
      <c r="G33" s="80">
        <f>SUM(D33:F33)</f>
        <v>-51629.950000000004</v>
      </c>
      <c r="H33" s="77">
        <f>H30+G33</f>
        <v>-188728.25000000003</v>
      </c>
      <c r="I33" s="34">
        <v>-4</v>
      </c>
      <c r="J33" s="23" t="s">
        <v>61</v>
      </c>
      <c r="K33" s="109" t="s">
        <v>35</v>
      </c>
    </row>
    <row r="34" spans="1:11" s="40" customFormat="1" ht="15" customHeight="1" x14ac:dyDescent="0.2">
      <c r="A34" s="102" t="s">
        <v>31</v>
      </c>
      <c r="B34" s="103" t="s">
        <v>32</v>
      </c>
      <c r="C34" s="104" t="s">
        <v>45</v>
      </c>
      <c r="D34" s="78">
        <f>-46634</f>
        <v>-46634</v>
      </c>
      <c r="E34" s="78">
        <f>D34*0.45</f>
        <v>-20985.3</v>
      </c>
      <c r="F34" s="78">
        <v>0</v>
      </c>
      <c r="G34" s="78">
        <f>SUM(D34:F34)</f>
        <v>-67619.3</v>
      </c>
      <c r="H34" s="106">
        <f>H33+G34</f>
        <v>-256347.55000000005</v>
      </c>
      <c r="I34" s="107">
        <v>-5</v>
      </c>
      <c r="J34" s="108" t="s">
        <v>59</v>
      </c>
      <c r="K34" s="109" t="s">
        <v>42</v>
      </c>
    </row>
    <row r="35" spans="1:11" s="40" customFormat="1" ht="15" customHeight="1" x14ac:dyDescent="0.2">
      <c r="A35" s="111" t="s">
        <v>38</v>
      </c>
      <c r="B35" s="112" t="s">
        <v>39</v>
      </c>
      <c r="C35" s="40" t="s">
        <v>36</v>
      </c>
      <c r="D35" s="78">
        <v>-13729</v>
      </c>
      <c r="E35" s="78">
        <f>D35*0.3-1</f>
        <v>-4119.7</v>
      </c>
      <c r="F35" s="78">
        <v>0</v>
      </c>
      <c r="G35" s="78">
        <f t="shared" ref="G35" si="2">SUM(D35:F35)</f>
        <v>-17848.7</v>
      </c>
      <c r="H35" s="106">
        <f t="shared" ref="H35" si="3">H34+G35</f>
        <v>-274196.25000000006</v>
      </c>
      <c r="I35" s="107">
        <v>-6</v>
      </c>
      <c r="J35" s="108" t="s">
        <v>59</v>
      </c>
      <c r="K35" s="110" t="s">
        <v>37</v>
      </c>
    </row>
    <row r="36" spans="1:11" s="82" customFormat="1" ht="15" customHeight="1" x14ac:dyDescent="0.2">
      <c r="B36" s="7"/>
      <c r="C36" s="8"/>
      <c r="D36" s="80"/>
      <c r="E36" s="78"/>
      <c r="F36" s="80"/>
      <c r="G36" s="80"/>
      <c r="H36" s="77"/>
      <c r="I36" s="34"/>
      <c r="J36" s="23"/>
      <c r="K36" s="9"/>
    </row>
    <row r="37" spans="1:11" ht="15" customHeight="1" x14ac:dyDescent="0.2">
      <c r="B37" s="7"/>
      <c r="C37" s="8"/>
      <c r="D37" s="80"/>
      <c r="E37" s="78"/>
      <c r="F37" s="80"/>
      <c r="G37" s="80"/>
      <c r="H37" s="77"/>
      <c r="I37" s="34"/>
      <c r="K37" s="9"/>
    </row>
    <row r="40" spans="1:11" x14ac:dyDescent="0.2">
      <c r="A40" s="71">
        <v>42766</v>
      </c>
      <c r="B40" s="72" t="s">
        <v>43</v>
      </c>
      <c r="D40"/>
      <c r="E40"/>
      <c r="F40"/>
      <c r="G40"/>
      <c r="H40"/>
      <c r="I40"/>
      <c r="J40" s="20"/>
      <c r="K40"/>
    </row>
    <row r="41" spans="1:11" x14ac:dyDescent="0.2">
      <c r="A41" s="113"/>
    </row>
  </sheetData>
  <printOptions horizontalCentered="1" gridLines="1"/>
  <pageMargins left="0" right="0" top="0.5" bottom="0.25" header="0.3" footer="0.3"/>
  <pageSetup paperSize="5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A9" sqref="A9"/>
    </sheetView>
  </sheetViews>
  <sheetFormatPr defaultRowHeight="12.75" x14ac:dyDescent="0.2"/>
  <cols>
    <col min="1" max="1" width="11.85546875" style="168" customWidth="1"/>
    <col min="2" max="2" width="6.7109375" style="168" customWidth="1"/>
    <col min="3" max="3" width="10.28515625" style="168" customWidth="1"/>
    <col min="4" max="4" width="1.7109375" style="168" customWidth="1"/>
    <col min="5" max="5" width="38.140625" style="167" customWidth="1"/>
    <col min="6" max="6" width="1.5703125" style="170" customWidth="1"/>
    <col min="7" max="7" width="7" style="179" customWidth="1"/>
    <col min="8" max="8" width="8.5703125" style="177" bestFit="1" customWidth="1"/>
    <col min="9" max="9" width="1.42578125" style="170" customWidth="1"/>
    <col min="10" max="10" width="10.7109375" style="174" bestFit="1" customWidth="1"/>
    <col min="11" max="11" width="1.42578125" style="171" customWidth="1"/>
    <col min="12" max="12" width="10.7109375" style="176" bestFit="1" customWidth="1"/>
    <col min="13" max="13" width="1.42578125" style="171" customWidth="1"/>
    <col min="14" max="14" width="10.7109375" style="181" bestFit="1" customWidth="1"/>
    <col min="15" max="15" width="1.85546875" style="172" customWidth="1"/>
    <col min="16" max="16" width="12.7109375" style="181" bestFit="1" customWidth="1"/>
    <col min="17" max="17" width="1.85546875" style="172" customWidth="1"/>
    <col min="18" max="18" width="48.5703125" style="178" customWidth="1"/>
    <col min="19" max="19" width="2.140625" style="167" customWidth="1"/>
    <col min="20" max="16384" width="9.140625" style="167"/>
  </cols>
  <sheetData>
    <row r="1" spans="1:19" s="114" customFormat="1" ht="15" x14ac:dyDescent="0.25">
      <c r="A1" s="115"/>
      <c r="B1" s="115"/>
      <c r="C1" s="115"/>
      <c r="D1" s="115"/>
      <c r="F1" s="116"/>
      <c r="G1" s="117"/>
      <c r="H1" s="118"/>
      <c r="I1" s="116"/>
      <c r="J1" s="119"/>
      <c r="K1" s="116" t="s">
        <v>46</v>
      </c>
      <c r="L1" s="120"/>
      <c r="M1" s="121"/>
      <c r="N1" s="122"/>
      <c r="O1" s="123"/>
      <c r="P1" s="122"/>
      <c r="Q1" s="123"/>
      <c r="R1" s="124"/>
    </row>
    <row r="2" spans="1:19" s="114" customFormat="1" ht="15" x14ac:dyDescent="0.25">
      <c r="A2" s="115"/>
      <c r="B2" s="115"/>
      <c r="C2" s="115"/>
      <c r="D2" s="115"/>
      <c r="F2" s="116"/>
      <c r="G2" s="117"/>
      <c r="H2" s="118"/>
      <c r="I2" s="116"/>
      <c r="J2" s="119"/>
      <c r="K2" s="116" t="s">
        <v>18</v>
      </c>
      <c r="L2" s="120"/>
      <c r="M2" s="121"/>
      <c r="N2" s="122"/>
      <c r="O2" s="123"/>
      <c r="P2" s="122"/>
      <c r="Q2" s="123"/>
      <c r="R2" s="124"/>
    </row>
    <row r="3" spans="1:19" s="114" customFormat="1" ht="15" x14ac:dyDescent="0.25">
      <c r="A3" s="115"/>
      <c r="B3" s="115"/>
      <c r="C3" s="115"/>
      <c r="D3" s="115"/>
      <c r="F3" s="116"/>
      <c r="G3" s="117"/>
      <c r="H3" s="118"/>
      <c r="I3" s="116"/>
      <c r="J3" s="119"/>
      <c r="K3" s="121"/>
      <c r="L3" s="120"/>
      <c r="M3" s="121"/>
      <c r="N3" s="122"/>
      <c r="O3" s="123"/>
      <c r="P3" s="122"/>
      <c r="Q3" s="123"/>
      <c r="R3" s="124"/>
    </row>
    <row r="4" spans="1:19" s="125" customFormat="1" ht="18" x14ac:dyDescent="0.25">
      <c r="A4" s="126"/>
      <c r="B4" s="126"/>
      <c r="C4" s="126"/>
      <c r="D4" s="126"/>
      <c r="E4" s="185" t="s">
        <v>79</v>
      </c>
      <c r="F4" s="127"/>
      <c r="G4" s="128"/>
      <c r="H4" s="129"/>
      <c r="I4" s="127"/>
      <c r="J4" s="130"/>
      <c r="K4" s="131" t="s">
        <v>47</v>
      </c>
      <c r="L4" s="132"/>
      <c r="M4" s="133"/>
      <c r="N4" s="134"/>
      <c r="O4" s="135"/>
      <c r="P4" s="134"/>
      <c r="Q4" s="135"/>
      <c r="R4" s="136"/>
    </row>
    <row r="6" spans="1:19" s="145" customFormat="1" ht="26.25" thickBot="1" x14ac:dyDescent="0.25">
      <c r="A6" s="137" t="s">
        <v>48</v>
      </c>
      <c r="B6" s="138" t="s">
        <v>1</v>
      </c>
      <c r="C6" s="139" t="s">
        <v>49</v>
      </c>
      <c r="D6" s="139"/>
      <c r="E6" s="139" t="s">
        <v>10</v>
      </c>
      <c r="F6" s="140"/>
      <c r="G6" s="141" t="s">
        <v>50</v>
      </c>
      <c r="H6" s="142" t="s">
        <v>51</v>
      </c>
      <c r="I6" s="140"/>
      <c r="J6" s="142" t="s">
        <v>52</v>
      </c>
      <c r="K6" s="140"/>
      <c r="L6" s="142" t="s">
        <v>53</v>
      </c>
      <c r="M6" s="140"/>
      <c r="N6" s="140" t="s">
        <v>54</v>
      </c>
      <c r="O6" s="143"/>
      <c r="P6" s="140" t="s">
        <v>55</v>
      </c>
      <c r="Q6" s="143"/>
      <c r="R6" s="144" t="s">
        <v>3</v>
      </c>
    </row>
    <row r="7" spans="1:19" s="145" customFormat="1" x14ac:dyDescent="0.2">
      <c r="A7" s="126"/>
      <c r="B7" s="146"/>
      <c r="C7" s="146"/>
      <c r="D7" s="146"/>
      <c r="E7" s="146"/>
      <c r="F7" s="147"/>
      <c r="G7" s="128"/>
      <c r="H7" s="130"/>
      <c r="I7" s="147"/>
      <c r="J7" s="148"/>
      <c r="K7" s="147"/>
      <c r="L7" s="148"/>
      <c r="M7" s="147"/>
      <c r="N7" s="147"/>
      <c r="O7" s="149"/>
      <c r="P7" s="147"/>
      <c r="Q7" s="149"/>
      <c r="R7" s="150"/>
    </row>
    <row r="8" spans="1:19" s="151" customFormat="1" x14ac:dyDescent="0.2">
      <c r="A8" s="152"/>
      <c r="B8" s="152"/>
      <c r="C8" s="153"/>
      <c r="D8" s="153"/>
      <c r="E8" s="154"/>
      <c r="F8" s="155"/>
      <c r="G8" s="156"/>
      <c r="H8" s="157"/>
      <c r="I8" s="155"/>
      <c r="J8" s="158"/>
      <c r="K8" s="159"/>
      <c r="L8" s="157"/>
      <c r="M8" s="159"/>
      <c r="N8" s="155"/>
      <c r="O8" s="160"/>
      <c r="P8" s="155"/>
      <c r="Q8" s="160"/>
      <c r="R8" s="161"/>
      <c r="S8" s="162"/>
    </row>
    <row r="9" spans="1:19" s="151" customFormat="1" x14ac:dyDescent="0.2">
      <c r="A9" s="152">
        <v>2018</v>
      </c>
      <c r="B9" s="37" t="s">
        <v>56</v>
      </c>
      <c r="C9" s="163" t="s">
        <v>83</v>
      </c>
      <c r="D9" s="153"/>
      <c r="E9" s="98" t="s">
        <v>84</v>
      </c>
      <c r="F9" s="155"/>
      <c r="G9" s="156"/>
      <c r="H9" s="164"/>
      <c r="I9" s="155"/>
      <c r="J9" s="164"/>
      <c r="K9" s="164"/>
      <c r="L9" s="164">
        <v>10000</v>
      </c>
      <c r="M9" s="159"/>
      <c r="N9" s="164">
        <f>J9+L9</f>
        <v>10000</v>
      </c>
      <c r="O9" s="160"/>
      <c r="P9" s="165">
        <f>N9</f>
        <v>10000</v>
      </c>
      <c r="Q9" s="160"/>
      <c r="R9" s="166" t="s">
        <v>85</v>
      </c>
      <c r="S9" s="162"/>
    </row>
    <row r="10" spans="1:19" x14ac:dyDescent="0.2">
      <c r="B10" s="37" t="s">
        <v>57</v>
      </c>
      <c r="C10" s="163"/>
      <c r="E10" s="169"/>
      <c r="G10" s="156"/>
      <c r="H10" s="164"/>
      <c r="J10" s="164"/>
      <c r="K10" s="164"/>
      <c r="L10" s="164"/>
      <c r="N10" s="164">
        <f t="shared" ref="N10:N26" si="0">J10+L10</f>
        <v>0</v>
      </c>
      <c r="P10" s="165">
        <f>P9+N10</f>
        <v>10000</v>
      </c>
      <c r="R10" s="166"/>
    </row>
    <row r="11" spans="1:19" x14ac:dyDescent="0.2">
      <c r="B11" s="37" t="s">
        <v>58</v>
      </c>
      <c r="C11" s="163"/>
      <c r="E11" s="173"/>
      <c r="G11" s="156"/>
      <c r="H11" s="164"/>
      <c r="J11" s="164"/>
      <c r="K11" s="164"/>
      <c r="L11" s="164"/>
      <c r="N11" s="164">
        <f t="shared" si="0"/>
        <v>0</v>
      </c>
      <c r="P11" s="165">
        <f t="shared" ref="P11:P26" si="1">P10+N11</f>
        <v>10000</v>
      </c>
      <c r="R11" s="166"/>
    </row>
    <row r="12" spans="1:19" x14ac:dyDescent="0.2">
      <c r="B12" s="37" t="s">
        <v>59</v>
      </c>
      <c r="C12" s="163"/>
      <c r="E12" s="169"/>
      <c r="G12" s="156"/>
      <c r="H12" s="164"/>
      <c r="J12" s="164"/>
      <c r="K12" s="164"/>
      <c r="L12" s="164"/>
      <c r="N12" s="164">
        <f t="shared" si="0"/>
        <v>0</v>
      </c>
      <c r="P12" s="165">
        <f t="shared" si="1"/>
        <v>10000</v>
      </c>
      <c r="R12" s="166"/>
    </row>
    <row r="13" spans="1:19" x14ac:dyDescent="0.2">
      <c r="B13" s="37" t="s">
        <v>60</v>
      </c>
      <c r="C13" s="163"/>
      <c r="E13" s="169"/>
      <c r="G13" s="156"/>
      <c r="H13" s="164"/>
      <c r="J13" s="164"/>
      <c r="K13" s="164"/>
      <c r="L13" s="164"/>
      <c r="N13" s="164">
        <f t="shared" si="0"/>
        <v>0</v>
      </c>
      <c r="P13" s="165">
        <f t="shared" si="1"/>
        <v>10000</v>
      </c>
      <c r="R13" s="166"/>
    </row>
    <row r="14" spans="1:19" x14ac:dyDescent="0.2">
      <c r="B14" s="37" t="s">
        <v>61</v>
      </c>
      <c r="C14" s="163"/>
      <c r="E14" s="173"/>
      <c r="G14" s="156"/>
      <c r="H14" s="164"/>
      <c r="J14" s="165"/>
      <c r="K14" s="165"/>
      <c r="L14" s="164"/>
      <c r="N14" s="164">
        <f t="shared" si="0"/>
        <v>0</v>
      </c>
      <c r="P14" s="165">
        <f t="shared" si="1"/>
        <v>10000</v>
      </c>
      <c r="R14" s="166"/>
    </row>
    <row r="15" spans="1:19" x14ac:dyDescent="0.2">
      <c r="B15" s="37" t="s">
        <v>62</v>
      </c>
      <c r="C15" s="163"/>
      <c r="E15" s="169"/>
      <c r="G15" s="156"/>
      <c r="H15" s="164"/>
      <c r="J15" s="164"/>
      <c r="K15" s="164"/>
      <c r="L15" s="164"/>
      <c r="N15" s="164">
        <f t="shared" si="0"/>
        <v>0</v>
      </c>
      <c r="P15" s="165">
        <f t="shared" si="1"/>
        <v>10000</v>
      </c>
      <c r="R15" s="166"/>
    </row>
    <row r="16" spans="1:19" x14ac:dyDescent="0.2">
      <c r="B16" s="37" t="s">
        <v>63</v>
      </c>
      <c r="C16" s="163"/>
      <c r="E16" s="169"/>
      <c r="G16" s="156"/>
      <c r="H16" s="164"/>
      <c r="J16" s="164"/>
      <c r="K16" s="164"/>
      <c r="L16" s="164"/>
      <c r="N16" s="164">
        <f t="shared" si="0"/>
        <v>0</v>
      </c>
      <c r="P16" s="165">
        <f t="shared" si="1"/>
        <v>10000</v>
      </c>
      <c r="R16" s="166"/>
    </row>
    <row r="17" spans="2:18" x14ac:dyDescent="0.2">
      <c r="B17" s="37" t="s">
        <v>64</v>
      </c>
      <c r="C17" s="163"/>
      <c r="E17" s="173"/>
      <c r="G17" s="156"/>
      <c r="H17" s="164"/>
      <c r="J17" s="164"/>
      <c r="K17" s="164"/>
      <c r="L17" s="164"/>
      <c r="N17" s="164">
        <f t="shared" si="0"/>
        <v>0</v>
      </c>
      <c r="P17" s="165">
        <f t="shared" si="1"/>
        <v>10000</v>
      </c>
      <c r="R17" s="166"/>
    </row>
    <row r="18" spans="2:18" x14ac:dyDescent="0.2">
      <c r="B18" s="37" t="s">
        <v>65</v>
      </c>
      <c r="C18" s="163"/>
      <c r="E18" s="169"/>
      <c r="G18" s="156"/>
      <c r="H18" s="164"/>
      <c r="J18" s="164"/>
      <c r="K18" s="164"/>
      <c r="L18" s="164"/>
      <c r="N18" s="164">
        <f t="shared" si="0"/>
        <v>0</v>
      </c>
      <c r="P18" s="165">
        <f t="shared" si="1"/>
        <v>10000</v>
      </c>
      <c r="R18" s="166"/>
    </row>
    <row r="19" spans="2:18" x14ac:dyDescent="0.2">
      <c r="B19" s="37" t="s">
        <v>66</v>
      </c>
      <c r="C19" s="163"/>
      <c r="E19" s="169"/>
      <c r="G19" s="156"/>
      <c r="H19" s="164"/>
      <c r="J19" s="164"/>
      <c r="K19" s="164"/>
      <c r="L19" s="164"/>
      <c r="N19" s="164">
        <f t="shared" si="0"/>
        <v>0</v>
      </c>
      <c r="P19" s="165">
        <f t="shared" si="1"/>
        <v>10000</v>
      </c>
      <c r="R19" s="166"/>
    </row>
    <row r="20" spans="2:18" x14ac:dyDescent="0.2">
      <c r="B20" s="37" t="s">
        <v>67</v>
      </c>
      <c r="C20" s="163"/>
      <c r="E20" s="169"/>
      <c r="G20" s="156"/>
      <c r="H20" s="164"/>
      <c r="J20" s="164"/>
      <c r="K20" s="164"/>
      <c r="L20" s="164"/>
      <c r="N20" s="164">
        <f t="shared" si="0"/>
        <v>0</v>
      </c>
      <c r="P20" s="165">
        <f t="shared" si="1"/>
        <v>10000</v>
      </c>
      <c r="R20" s="166"/>
    </row>
    <row r="21" spans="2:18" x14ac:dyDescent="0.2">
      <c r="B21" s="37" t="s">
        <v>68</v>
      </c>
      <c r="C21" s="163"/>
      <c r="E21" s="169"/>
      <c r="G21" s="156"/>
      <c r="H21" s="164"/>
      <c r="J21" s="164"/>
      <c r="K21" s="164"/>
      <c r="L21" s="164"/>
      <c r="N21" s="164">
        <f t="shared" si="0"/>
        <v>0</v>
      </c>
      <c r="P21" s="165">
        <f t="shared" si="1"/>
        <v>10000</v>
      </c>
      <c r="R21" s="166"/>
    </row>
    <row r="22" spans="2:18" x14ac:dyDescent="0.2">
      <c r="B22" s="37" t="s">
        <v>69</v>
      </c>
      <c r="C22" s="163"/>
      <c r="E22" s="169"/>
      <c r="G22" s="156"/>
      <c r="H22" s="164"/>
      <c r="J22" s="164"/>
      <c r="K22" s="164"/>
      <c r="L22" s="164"/>
      <c r="N22" s="164">
        <f t="shared" si="0"/>
        <v>0</v>
      </c>
      <c r="P22" s="165">
        <f t="shared" si="1"/>
        <v>10000</v>
      </c>
      <c r="R22" s="166"/>
    </row>
    <row r="23" spans="2:18" x14ac:dyDescent="0.2">
      <c r="B23" s="37" t="s">
        <v>70</v>
      </c>
      <c r="C23" s="163"/>
      <c r="E23" s="173"/>
      <c r="G23" s="156"/>
      <c r="H23" s="164"/>
      <c r="K23" s="164"/>
      <c r="L23" s="164"/>
      <c r="N23" s="164">
        <f t="shared" si="0"/>
        <v>0</v>
      </c>
      <c r="P23" s="165">
        <f t="shared" si="1"/>
        <v>10000</v>
      </c>
      <c r="R23" s="166"/>
    </row>
    <row r="24" spans="2:18" x14ac:dyDescent="0.2">
      <c r="B24" s="37" t="s">
        <v>71</v>
      </c>
      <c r="C24" s="163"/>
      <c r="E24" s="173"/>
      <c r="G24" s="156"/>
      <c r="H24" s="164"/>
      <c r="J24" s="164"/>
      <c r="K24" s="164"/>
      <c r="L24" s="164"/>
      <c r="N24" s="164">
        <f t="shared" si="0"/>
        <v>0</v>
      </c>
      <c r="P24" s="165">
        <f t="shared" si="1"/>
        <v>10000</v>
      </c>
      <c r="R24" s="175"/>
    </row>
    <row r="25" spans="2:18" x14ac:dyDescent="0.2">
      <c r="B25" s="37" t="s">
        <v>72</v>
      </c>
      <c r="C25" s="163"/>
      <c r="E25" s="173"/>
      <c r="G25" s="156"/>
      <c r="H25" s="164"/>
      <c r="J25" s="164"/>
      <c r="K25" s="164"/>
      <c r="L25" s="164"/>
      <c r="N25" s="164">
        <f t="shared" si="0"/>
        <v>0</v>
      </c>
      <c r="P25" s="165">
        <f t="shared" si="1"/>
        <v>10000</v>
      </c>
      <c r="R25" s="166"/>
    </row>
    <row r="26" spans="2:18" x14ac:dyDescent="0.2">
      <c r="B26" s="37" t="s">
        <v>73</v>
      </c>
      <c r="C26" s="163"/>
      <c r="E26" s="173"/>
      <c r="G26" s="156"/>
      <c r="H26" s="164"/>
      <c r="J26" s="164"/>
      <c r="K26" s="164"/>
      <c r="L26" s="164"/>
      <c r="N26" s="164">
        <f t="shared" si="0"/>
        <v>0</v>
      </c>
      <c r="P26" s="165">
        <f t="shared" si="1"/>
        <v>10000</v>
      </c>
      <c r="R26" s="175"/>
    </row>
    <row r="27" spans="2:18" x14ac:dyDescent="0.2">
      <c r="B27" s="37"/>
      <c r="C27" s="163"/>
      <c r="G27" s="156"/>
      <c r="H27" s="164"/>
      <c r="N27" s="177"/>
      <c r="P27" s="177"/>
    </row>
    <row r="28" spans="2:18" ht="13.5" thickBot="1" x14ac:dyDescent="0.25">
      <c r="J28" s="180">
        <f>SUM(J9:J27)</f>
        <v>0</v>
      </c>
      <c r="L28" s="180">
        <f>SUM(L9:L27)</f>
        <v>10000</v>
      </c>
      <c r="N28" s="180">
        <f>SUM(N9:N27)</f>
        <v>10000</v>
      </c>
      <c r="P28" s="177"/>
    </row>
    <row r="29" spans="2:18" ht="13.5" thickTop="1" x14ac:dyDescent="0.2"/>
    <row r="32" spans="2:18" x14ac:dyDescent="0.2">
      <c r="B32" s="182" t="s">
        <v>74</v>
      </c>
    </row>
    <row r="33" spans="2:2" x14ac:dyDescent="0.2">
      <c r="B33" s="183"/>
    </row>
    <row r="34" spans="2:2" x14ac:dyDescent="0.2">
      <c r="B34" s="183" t="s">
        <v>75</v>
      </c>
    </row>
    <row r="35" spans="2:2" x14ac:dyDescent="0.2">
      <c r="B35" s="183" t="s">
        <v>76</v>
      </c>
    </row>
    <row r="36" spans="2:2" x14ac:dyDescent="0.2">
      <c r="B36" s="183" t="s">
        <v>77</v>
      </c>
    </row>
    <row r="37" spans="2:2" x14ac:dyDescent="0.2">
      <c r="B37" s="183" t="s">
        <v>78</v>
      </c>
    </row>
    <row r="38" spans="2:2" x14ac:dyDescent="0.2">
      <c r="B38" s="183"/>
    </row>
    <row r="39" spans="2:2" x14ac:dyDescent="0.2">
      <c r="B39" s="184"/>
    </row>
  </sheetData>
  <printOptions horizontalCentered="1"/>
  <pageMargins left="0" right="0" top="0.5" bottom="0.5" header="0.3" footer="0.3"/>
  <pageSetup paperSize="5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FY18</vt:lpstr>
      <vt:lpstr>One-Time &amp; Capital Request</vt:lpstr>
    </vt:vector>
  </TitlesOfParts>
  <Company>CCSU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v</cp:lastModifiedBy>
  <cp:lastPrinted>2017-01-10T17:44:57Z</cp:lastPrinted>
  <dcterms:created xsi:type="dcterms:W3CDTF">2002-01-11T18:30:13Z</dcterms:created>
  <dcterms:modified xsi:type="dcterms:W3CDTF">2017-01-31T14:39:47Z</dcterms:modified>
</cp:coreProperties>
</file>