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ccsu.sharepoint.com/sites/bso-budgetoffice/shared documents/General/Budget FY23/Budgets Approved/"/>
    </mc:Choice>
  </mc:AlternateContent>
  <xr:revisionPtr revIDLastSave="0" documentId="8_{B85BD8BC-069E-40A8-9EFD-F0B43146D477}" xr6:coauthVersionLast="47" xr6:coauthVersionMax="47" xr10:uidLastSave="{00000000-0000-0000-0000-000000000000}"/>
  <bookViews>
    <workbookView xWindow="32811" yWindow="-103" windowWidth="33120" windowHeight="18120" tabRatio="864" xr2:uid="{E4DA4EB8-A467-40E2-8C31-C681FE76A95C}"/>
  </bookViews>
  <sheets>
    <sheet name="FY22 IPC Approval Summary" sheetId="3" r:id="rId1"/>
    <sheet name="FY23 Requested &amp; Approved List" sheetId="2" r:id="rId2"/>
  </sheets>
  <definedNames>
    <definedName name="_xlnm.Print_Area" localSheetId="0">'FY22 IPC Approval Summary'!$A$1:$H$9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F6" i="3"/>
  <c r="F5" i="3"/>
  <c r="B6" i="3"/>
  <c r="B5" i="3"/>
  <c r="M35" i="2"/>
  <c r="K35" i="2"/>
  <c r="E35" i="2" l="1"/>
  <c r="D35" i="2"/>
  <c r="D7" i="2"/>
  <c r="C7" i="2"/>
  <c r="M32" i="2"/>
  <c r="M17" i="2"/>
  <c r="M27" i="2"/>
  <c r="F17" i="2"/>
  <c r="J32" i="2" l="1"/>
  <c r="C7" i="3" s="1"/>
  <c r="K32" i="2"/>
  <c r="K27" i="2"/>
  <c r="I17" i="2"/>
  <c r="E8" i="3"/>
  <c r="J27" i="2" l="1"/>
  <c r="I32" i="2"/>
  <c r="I35" i="2" s="1"/>
  <c r="F7" i="3" l="1"/>
  <c r="J17" i="2"/>
  <c r="J35" i="2" s="1"/>
  <c r="K17" i="2"/>
  <c r="C5" i="3" l="1"/>
  <c r="C8" i="3" s="1"/>
  <c r="F32" i="2"/>
  <c r="E32" i="2"/>
  <c r="D31" i="2"/>
  <c r="F27" i="2"/>
  <c r="E27" i="2"/>
  <c r="E17" i="2"/>
  <c r="F35" i="2" l="1"/>
  <c r="I27" i="2"/>
  <c r="D27" i="2"/>
  <c r="D17" i="2"/>
  <c r="D5" i="3" s="1"/>
  <c r="H5" i="3" s="1"/>
  <c r="D32" i="2"/>
  <c r="F8" i="3" l="1"/>
  <c r="D7" i="3"/>
  <c r="H7" i="3" s="1"/>
  <c r="D6" i="3"/>
  <c r="H6" i="3" s="1"/>
  <c r="H8" i="3" l="1"/>
  <c r="B8" i="3"/>
  <c r="D8" i="3"/>
</calcChain>
</file>

<file path=xl/sharedStrings.xml><?xml version="1.0" encoding="utf-8"?>
<sst xmlns="http://schemas.openxmlformats.org/spreadsheetml/2006/main" count="85" uniqueCount="51">
  <si>
    <t>Base Budget DPS/OE Requests</t>
  </si>
  <si>
    <t>Item</t>
  </si>
  <si>
    <t>Salary Costs</t>
  </si>
  <si>
    <t>Fringe Benefit</t>
  </si>
  <si>
    <t>Base Budget - Position</t>
  </si>
  <si>
    <t>Total Request</t>
  </si>
  <si>
    <t>Base Budget - Positions</t>
  </si>
  <si>
    <t>INFORMATION TECHNOLOGY</t>
  </si>
  <si>
    <t>Grand Total of Requests:</t>
  </si>
  <si>
    <t>DPS/OE Approved</t>
  </si>
  <si>
    <t>Capital Equipment</t>
  </si>
  <si>
    <t>Comments</t>
  </si>
  <si>
    <t>One-Time DPS/OE Approved</t>
  </si>
  <si>
    <t>Division</t>
  </si>
  <si>
    <t>One-Time</t>
  </si>
  <si>
    <t>Information Technology</t>
  </si>
  <si>
    <t>Total Approved</t>
  </si>
  <si>
    <t>Total Operating Budget</t>
  </si>
  <si>
    <t>Total Capital Equipment Funds</t>
  </si>
  <si>
    <t>COO/Facilities</t>
  </si>
  <si>
    <t>PS/Fringe &amp; DPS/OE Base Budget</t>
  </si>
  <si>
    <t>Logging and Alerting Software (SEC001)</t>
  </si>
  <si>
    <t>Axon Software (SEC001)</t>
  </si>
  <si>
    <t>ITC Softwared Requests (INFO02)</t>
  </si>
  <si>
    <t>UA's - increase number of agents at HelpDesk (INFO02)</t>
  </si>
  <si>
    <t>Everbridge - Critical Alert (INFO04)</t>
  </si>
  <si>
    <t>Classroom technology licensing for instructor stations (MEDI01)</t>
  </si>
  <si>
    <t>Marcus White Annex Computer Lab Updgrades (INFO03)</t>
  </si>
  <si>
    <t>Axon body cameras - System Office contracting for all CSU's</t>
  </si>
  <si>
    <t>PowerHouse Firewall</t>
  </si>
  <si>
    <t>One-Time Requests/Capital</t>
  </si>
  <si>
    <t>Faculty/Staff/Classroom Computers (replace 1/7th)</t>
  </si>
  <si>
    <t>Projectors/Screens/Teaching Stations (replace 8yrs old)</t>
  </si>
  <si>
    <t>Drop In Center custodial services (BSRV05)</t>
  </si>
  <si>
    <t>Custodial Costs Incr due to union contract - 3rd party (BSRV05)</t>
  </si>
  <si>
    <t>Campus Electricity cost increases (BSRV05)</t>
  </si>
  <si>
    <t>Willard DiLoreto Garage operating costs (remaining 6mo)</t>
  </si>
  <si>
    <t>Energy Center control upgrades</t>
  </si>
  <si>
    <t>OFFICE OF EQUITY &amp; INCLUSION</t>
  </si>
  <si>
    <t>Office of Equity &amp; Inclusion</t>
  </si>
  <si>
    <t>Grand Total</t>
  </si>
  <si>
    <t>Admin 1/ Program Assistant - Womens Center (after reallocations) - Updated to reflect Admin II costs and lower reallocation from PC# 123245</t>
  </si>
  <si>
    <r>
      <t xml:space="preserve">Core Switch (Brain of Network)  </t>
    </r>
    <r>
      <rPr>
        <sz val="11"/>
        <color theme="1"/>
        <rFont val="Times New Roman"/>
        <family val="1"/>
      </rPr>
      <t>Purchased with Infrastructure funds received FY22</t>
    </r>
    <r>
      <rPr>
        <strike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($656K)</t>
    </r>
  </si>
  <si>
    <t>2 Transit Vans or equivalent ($30K each)</t>
  </si>
  <si>
    <t>Approved Positions &amp; Fringe</t>
  </si>
  <si>
    <t>FY23 Budget Request Submittals/UPBC Recommendations</t>
  </si>
  <si>
    <t>FY23 IPC Approvals 5/16/2022</t>
  </si>
  <si>
    <t>FY23 CCSU Integrated Planning Council (IPC) Budget Summary FINAL Approved 5/16/2022</t>
  </si>
  <si>
    <t>IT has purchased some of this using existing funds. Lowered approval by $30K.</t>
  </si>
  <si>
    <t>This request is mandated by the Police Accountability Bill and is currently being negotiated in a contract by System Office, therefore, actual costs TBD.  A portion will also be covered by a Grant that was received for this.</t>
  </si>
  <si>
    <t>This request is mandated by the Police Accountability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</si>
</sst>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trike/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2" borderId="1" xfId="1" applyFont="1" applyFill="1" applyBorder="1" applyAlignment="1">
      <alignment horizontal="center" wrapText="1"/>
    </xf>
    <xf numFmtId="164" fontId="2" fillId="0" borderId="1" xfId="1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3" fillId="2" borderId="1" xfId="0" applyFont="1" applyFill="1" applyBorder="1"/>
    <xf numFmtId="164" fontId="3" fillId="2" borderId="1" xfId="1" applyNumberFormat="1" applyFont="1" applyFill="1" applyBorder="1"/>
    <xf numFmtId="0" fontId="2" fillId="0" borderId="1" xfId="0" applyFont="1" applyBorder="1" applyAlignment="1">
      <alignment vertical="center" wrapText="1"/>
    </xf>
    <xf numFmtId="164" fontId="2" fillId="0" borderId="1" xfId="2" applyNumberFormat="1" applyFont="1" applyBorder="1" applyAlignment="1">
      <alignment vertical="center" wrapText="1"/>
    </xf>
    <xf numFmtId="0" fontId="3" fillId="2" borderId="2" xfId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6" fontId="2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center" wrapText="1"/>
    </xf>
    <xf numFmtId="164" fontId="6" fillId="0" borderId="1" xfId="2" applyNumberFormat="1" applyFont="1" applyBorder="1" applyAlignment="1">
      <alignment vertical="center" wrapText="1"/>
    </xf>
    <xf numFmtId="164" fontId="6" fillId="0" borderId="1" xfId="1" applyNumberFormat="1" applyFont="1" applyBorder="1"/>
    <xf numFmtId="165" fontId="6" fillId="0" borderId="1" xfId="1" applyNumberFormat="1" applyFont="1" applyBorder="1"/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vertical="top" wrapText="1"/>
    </xf>
    <xf numFmtId="164" fontId="2" fillId="0" borderId="1" xfId="2" applyNumberFormat="1" applyFont="1" applyBorder="1" applyAlignment="1">
      <alignment vertical="top" wrapText="1"/>
    </xf>
    <xf numFmtId="164" fontId="6" fillId="0" borderId="1" xfId="2" applyNumberFormat="1" applyFont="1" applyBorder="1" applyAlignment="1">
      <alignment vertical="top" wrapText="1"/>
    </xf>
    <xf numFmtId="164" fontId="6" fillId="0" borderId="1" xfId="1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3" fillId="4" borderId="1" xfId="0" applyFont="1" applyFill="1" applyBorder="1" applyAlignment="1">
      <alignment vertical="top" wrapText="1"/>
    </xf>
    <xf numFmtId="164" fontId="3" fillId="4" borderId="1" xfId="1" applyNumberFormat="1" applyFont="1" applyFill="1" applyBorder="1" applyAlignment="1">
      <alignment vertical="top" wrapText="1"/>
    </xf>
    <xf numFmtId="0" fontId="3" fillId="5" borderId="1" xfId="1" applyFont="1" applyFill="1" applyBorder="1" applyAlignment="1">
      <alignment horizontal="center" wrapText="1"/>
    </xf>
    <xf numFmtId="164" fontId="2" fillId="0" borderId="0" xfId="0" applyNumberFormat="1" applyFont="1"/>
    <xf numFmtId="0" fontId="3" fillId="6" borderId="1" xfId="1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4" xfId="0" applyFont="1" applyBorder="1"/>
    <xf numFmtId="0" fontId="3" fillId="0" borderId="4" xfId="0" applyFont="1" applyBorder="1" applyAlignment="1">
      <alignment horizontal="center" wrapText="1"/>
    </xf>
    <xf numFmtId="166" fontId="2" fillId="0" borderId="0" xfId="3" applyNumberFormat="1" applyFont="1"/>
    <xf numFmtId="0" fontId="3" fillId="7" borderId="0" xfId="0" applyFont="1" applyFill="1" applyAlignment="1">
      <alignment horizontal="right"/>
    </xf>
    <xf numFmtId="166" fontId="3" fillId="7" borderId="8" xfId="3" applyNumberFormat="1" applyFont="1" applyFill="1" applyBorder="1"/>
    <xf numFmtId="5" fontId="2" fillId="0" borderId="0" xfId="0" applyNumberFormat="1" applyFont="1"/>
    <xf numFmtId="164" fontId="3" fillId="6" borderId="4" xfId="0" applyNumberFormat="1" applyFont="1" applyFill="1" applyBorder="1"/>
    <xf numFmtId="164" fontId="2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 applyAlignment="1">
      <alignment wrapText="1"/>
    </xf>
    <xf numFmtId="164" fontId="3" fillId="5" borderId="1" xfId="0" applyNumberFormat="1" applyFont="1" applyFill="1" applyBorder="1"/>
    <xf numFmtId="164" fontId="3" fillId="6" borderId="1" xfId="0" applyNumberFormat="1" applyFont="1" applyFill="1" applyBorder="1"/>
    <xf numFmtId="0" fontId="3" fillId="2" borderId="2" xfId="0" applyFont="1" applyFill="1" applyBorder="1"/>
    <xf numFmtId="164" fontId="3" fillId="2" borderId="2" xfId="1" applyNumberFormat="1" applyFont="1" applyFill="1" applyBorder="1"/>
    <xf numFmtId="164" fontId="3" fillId="5" borderId="2" xfId="0" applyNumberFormat="1" applyFont="1" applyFill="1" applyBorder="1"/>
    <xf numFmtId="0" fontId="2" fillId="0" borderId="2" xfId="0" applyFont="1" applyBorder="1"/>
    <xf numFmtId="164" fontId="3" fillId="6" borderId="2" xfId="0" applyNumberFormat="1" applyFont="1" applyFill="1" applyBorder="1"/>
    <xf numFmtId="0" fontId="3" fillId="5" borderId="4" xfId="0" applyFont="1" applyFill="1" applyBorder="1" applyAlignment="1">
      <alignment horizontal="center" wrapText="1"/>
    </xf>
    <xf numFmtId="166" fontId="2" fillId="5" borderId="0" xfId="3" applyNumberFormat="1" applyFont="1" applyFill="1"/>
    <xf numFmtId="0" fontId="3" fillId="5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Fill="1" applyBorder="1"/>
    <xf numFmtId="164" fontId="3" fillId="0" borderId="0" xfId="1" applyNumberFormat="1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166" fontId="2" fillId="0" borderId="0" xfId="0" applyNumberFormat="1" applyFont="1"/>
    <xf numFmtId="165" fontId="2" fillId="0" borderId="1" xfId="1" applyNumberFormat="1" applyFont="1" applyFill="1" applyBorder="1"/>
    <xf numFmtId="165" fontId="6" fillId="0" borderId="1" xfId="1" applyNumberFormat="1" applyFont="1" applyFill="1" applyBorder="1" applyAlignment="1">
      <alignment vertical="top" wrapText="1"/>
    </xf>
    <xf numFmtId="164" fontId="2" fillId="0" borderId="3" xfId="1" applyNumberFormat="1" applyFont="1" applyFill="1" applyBorder="1" applyAlignment="1">
      <alignment vertical="top"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164" fontId="2" fillId="0" borderId="1" xfId="1" applyNumberFormat="1" applyFont="1" applyFill="1" applyBorder="1" applyAlignment="1">
      <alignment vertical="top" wrapText="1"/>
    </xf>
    <xf numFmtId="0" fontId="6" fillId="8" borderId="0" xfId="0" applyFont="1" applyFill="1"/>
    <xf numFmtId="0" fontId="6" fillId="8" borderId="0" xfId="0" applyFont="1" applyFill="1" applyAlignment="1">
      <alignment wrapText="1"/>
    </xf>
    <xf numFmtId="0" fontId="12" fillId="8" borderId="0" xfId="0" applyFont="1" applyFill="1"/>
    <xf numFmtId="0" fontId="6" fillId="8" borderId="1" xfId="0" applyFont="1" applyFill="1" applyBorder="1"/>
    <xf numFmtId="0" fontId="11" fillId="0" borderId="0" xfId="0" applyFont="1" applyAlignment="1">
      <alignment horizontal="left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Normal 3 10 2" xfId="1" xr:uid="{888DDD25-88E9-46BA-9BB2-4D57F7D412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8D10-80B0-4CCC-A5C7-ED1AEDC86332}">
  <sheetPr>
    <pageSetUpPr fitToPage="1"/>
  </sheetPr>
  <dimension ref="A1:H9"/>
  <sheetViews>
    <sheetView tabSelected="1" workbookViewId="0">
      <selection activeCell="B8" sqref="B8"/>
    </sheetView>
  </sheetViews>
  <sheetFormatPr defaultColWidth="9.1328125" defaultRowHeight="13.9" x14ac:dyDescent="0.4"/>
  <cols>
    <col min="1" max="1" width="29.73046875" style="1" customWidth="1"/>
    <col min="2" max="4" width="16.59765625" style="1" customWidth="1"/>
    <col min="5" max="5" width="1.33203125" style="1" customWidth="1"/>
    <col min="6" max="6" width="16.59765625" style="1" customWidth="1"/>
    <col min="7" max="7" width="1.19921875" style="1" customWidth="1"/>
    <col min="8" max="8" width="15.33203125" style="1" customWidth="1"/>
    <col min="9" max="16384" width="9.1328125" style="1"/>
  </cols>
  <sheetData>
    <row r="1" spans="1:8" ht="48" customHeight="1" x14ac:dyDescent="0.5">
      <c r="A1" s="74" t="s">
        <v>47</v>
      </c>
      <c r="B1" s="74"/>
      <c r="C1" s="74"/>
      <c r="D1" s="74"/>
      <c r="E1" s="74"/>
      <c r="F1" s="74"/>
    </row>
    <row r="2" spans="1:8" x14ac:dyDescent="0.4">
      <c r="A2" s="33"/>
    </row>
    <row r="3" spans="1:8" x14ac:dyDescent="0.4">
      <c r="B3" s="34"/>
      <c r="C3" s="17"/>
      <c r="D3" s="17"/>
      <c r="F3" s="17"/>
    </row>
    <row r="4" spans="1:8" ht="40.9" x14ac:dyDescent="0.4">
      <c r="A4" s="35" t="s">
        <v>13</v>
      </c>
      <c r="B4" s="36" t="s">
        <v>20</v>
      </c>
      <c r="C4" s="36" t="s">
        <v>14</v>
      </c>
      <c r="D4" s="52" t="s">
        <v>17</v>
      </c>
      <c r="F4" s="52" t="s">
        <v>18</v>
      </c>
      <c r="H4" s="52" t="s">
        <v>40</v>
      </c>
    </row>
    <row r="5" spans="1:8" x14ac:dyDescent="0.4">
      <c r="A5" s="1" t="s">
        <v>15</v>
      </c>
      <c r="B5" s="37">
        <f>'FY23 Requested &amp; Approved List'!I17+'FY23 Requested &amp; Approved List'!J17</f>
        <v>350651</v>
      </c>
      <c r="C5" s="37">
        <f>'FY23 Requested &amp; Approved List'!K17</f>
        <v>0</v>
      </c>
      <c r="D5" s="53">
        <f t="shared" ref="D5:D7" si="0">B5+C5</f>
        <v>350651</v>
      </c>
      <c r="F5" s="53">
        <f>'FY23 Requested &amp; Approved List'!M17</f>
        <v>2209000</v>
      </c>
      <c r="H5" s="63">
        <f>D5+F5</f>
        <v>2559651</v>
      </c>
    </row>
    <row r="6" spans="1:8" x14ac:dyDescent="0.4">
      <c r="A6" s="1" t="s">
        <v>19</v>
      </c>
      <c r="B6" s="37">
        <f>'FY23 Requested &amp; Approved List'!J27</f>
        <v>532000</v>
      </c>
      <c r="C6" s="37">
        <v>0</v>
      </c>
      <c r="D6" s="53">
        <f t="shared" si="0"/>
        <v>532000</v>
      </c>
      <c r="F6" s="53">
        <f>'FY23 Requested &amp; Approved List'!M27</f>
        <v>260000</v>
      </c>
      <c r="H6" s="63">
        <f>D6+F6</f>
        <v>792000</v>
      </c>
    </row>
    <row r="7" spans="1:8" x14ac:dyDescent="0.4">
      <c r="A7" s="1" t="s">
        <v>39</v>
      </c>
      <c r="B7" s="37">
        <f>'FY23 Requested &amp; Approved List'!I32</f>
        <v>0</v>
      </c>
      <c r="C7" s="37">
        <f>'FY23 Requested &amp; Approved List'!J32</f>
        <v>0</v>
      </c>
      <c r="D7" s="53">
        <f t="shared" si="0"/>
        <v>0</v>
      </c>
      <c r="F7" s="53">
        <f>'FY23 Requested &amp; Approved List'!M32</f>
        <v>0</v>
      </c>
      <c r="H7" s="63">
        <f>D7+F7</f>
        <v>0</v>
      </c>
    </row>
    <row r="8" spans="1:8" ht="14.25" thickBot="1" x14ac:dyDescent="0.45">
      <c r="A8" s="38" t="s">
        <v>16</v>
      </c>
      <c r="B8" s="39">
        <f>SUM(B5:B7)</f>
        <v>882651</v>
      </c>
      <c r="C8" s="39">
        <f>SUM(C5:C7)</f>
        <v>0</v>
      </c>
      <c r="D8" s="39">
        <f>SUM(D5:D7)</f>
        <v>882651</v>
      </c>
      <c r="E8" s="1">
        <f>SUM(E5:E7)</f>
        <v>0</v>
      </c>
      <c r="F8" s="39">
        <f>SUM(F5:F7)</f>
        <v>2469000</v>
      </c>
      <c r="H8" s="39">
        <f>SUM(H5:H7)</f>
        <v>3351651</v>
      </c>
    </row>
    <row r="9" spans="1:8" ht="14.25" thickTop="1" x14ac:dyDescent="0.4">
      <c r="C9" s="40"/>
      <c r="F9" s="40"/>
    </row>
  </sheetData>
  <mergeCells count="1">
    <mergeCell ref="A1:F1"/>
  </mergeCells>
  <printOptions gridLines="1"/>
  <pageMargins left="0.7" right="0.7" top="0.75" bottom="0.75" header="0.3" footer="0.3"/>
  <pageSetup orientation="landscape" r:id="rId1"/>
  <headerFooter>
    <oddFooter>&amp;L&amp;F&amp;A&amp;Rprinted:  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4D762-965C-4EAE-8603-B64536166AC6}">
  <sheetPr>
    <pageSetUpPr fitToPage="1"/>
  </sheetPr>
  <dimension ref="A1:M35"/>
  <sheetViews>
    <sheetView topLeftCell="F1" zoomScale="170" zoomScaleNormal="170" workbookViewId="0">
      <selection activeCell="M11" sqref="M11"/>
    </sheetView>
  </sheetViews>
  <sheetFormatPr defaultColWidth="9.1328125" defaultRowHeight="13.9" x14ac:dyDescent="0.4"/>
  <cols>
    <col min="1" max="1" width="52.46484375" style="1" customWidth="1"/>
    <col min="2" max="4" width="15.59765625" style="1" customWidth="1"/>
    <col min="5" max="5" width="18.73046875" style="1" customWidth="1"/>
    <col min="6" max="6" width="15.59765625" style="1" customWidth="1"/>
    <col min="7" max="7" width="1.59765625" style="1" customWidth="1"/>
    <col min="8" max="8" width="36.265625" style="1" customWidth="1"/>
    <col min="9" max="9" width="19.73046875" style="1" customWidth="1"/>
    <col min="10" max="11" width="11.265625" style="1" customWidth="1"/>
    <col min="12" max="12" width="47.6640625" style="1" customWidth="1"/>
    <col min="13" max="13" width="12.9296875" style="1" customWidth="1"/>
    <col min="14" max="14" width="1.53125" style="1" customWidth="1"/>
    <col min="15" max="16384" width="9.1328125" style="1"/>
  </cols>
  <sheetData>
    <row r="1" spans="1:13" ht="29.75" customHeight="1" thickBot="1" x14ac:dyDescent="0.75">
      <c r="A1" s="75" t="s">
        <v>45</v>
      </c>
      <c r="B1" s="76"/>
      <c r="C1" s="76"/>
      <c r="D1" s="76"/>
      <c r="E1" s="76"/>
      <c r="F1" s="77"/>
      <c r="G1" s="70"/>
      <c r="H1" s="78" t="s">
        <v>46</v>
      </c>
      <c r="I1" s="79"/>
      <c r="J1" s="79"/>
      <c r="K1" s="79"/>
      <c r="L1" s="79"/>
      <c r="M1" s="80"/>
    </row>
    <row r="2" spans="1:13" x14ac:dyDescent="0.4">
      <c r="G2" s="70"/>
    </row>
    <row r="3" spans="1:13" x14ac:dyDescent="0.4">
      <c r="A3" s="26" t="s">
        <v>7</v>
      </c>
      <c r="B3" s="27"/>
      <c r="C3" s="27"/>
      <c r="D3" s="27"/>
      <c r="E3" s="27"/>
      <c r="F3" s="27"/>
      <c r="G3" s="70"/>
      <c r="H3" s="26" t="s">
        <v>7</v>
      </c>
      <c r="I3" s="27"/>
      <c r="J3" s="27"/>
      <c r="K3" s="27"/>
      <c r="L3" s="27"/>
      <c r="M3" s="27"/>
    </row>
    <row r="4" spans="1:13" ht="40.9" x14ac:dyDescent="0.4">
      <c r="A4" s="2" t="s">
        <v>1</v>
      </c>
      <c r="B4" s="2" t="s">
        <v>2</v>
      </c>
      <c r="C4" s="2" t="s">
        <v>3</v>
      </c>
      <c r="D4" s="2" t="s">
        <v>6</v>
      </c>
      <c r="E4" s="2" t="s">
        <v>0</v>
      </c>
      <c r="F4" s="2" t="s">
        <v>30</v>
      </c>
      <c r="G4" s="71"/>
      <c r="H4" s="30" t="s">
        <v>1</v>
      </c>
      <c r="I4" s="30" t="s">
        <v>44</v>
      </c>
      <c r="J4" s="30" t="s">
        <v>9</v>
      </c>
      <c r="K4" s="30" t="s">
        <v>12</v>
      </c>
      <c r="L4" s="30" t="s">
        <v>11</v>
      </c>
      <c r="M4" s="32" t="s">
        <v>10</v>
      </c>
    </row>
    <row r="5" spans="1:13" x14ac:dyDescent="0.4">
      <c r="A5" s="11" t="s">
        <v>21</v>
      </c>
      <c r="B5" s="19"/>
      <c r="C5" s="19"/>
      <c r="D5" s="18"/>
      <c r="E5" s="18">
        <v>60000</v>
      </c>
      <c r="F5" s="12"/>
      <c r="G5" s="70"/>
      <c r="H5" s="11"/>
      <c r="I5" s="4"/>
      <c r="J5" s="42">
        <v>60000</v>
      </c>
      <c r="K5" s="4"/>
      <c r="L5" s="4"/>
      <c r="M5" s="3"/>
    </row>
    <row r="6" spans="1:13" x14ac:dyDescent="0.4">
      <c r="A6" s="13" t="s">
        <v>23</v>
      </c>
      <c r="B6" s="14"/>
      <c r="C6" s="14"/>
      <c r="D6" s="15"/>
      <c r="E6" s="15">
        <v>36865</v>
      </c>
      <c r="F6" s="16"/>
      <c r="G6" s="70"/>
      <c r="H6" s="13"/>
      <c r="I6" s="4"/>
      <c r="J6" s="42">
        <v>36862</v>
      </c>
      <c r="K6" s="4"/>
      <c r="L6" s="4"/>
      <c r="M6" s="3"/>
    </row>
    <row r="7" spans="1:13" x14ac:dyDescent="0.4">
      <c r="A7" s="13" t="s">
        <v>24</v>
      </c>
      <c r="B7" s="14"/>
      <c r="C7" s="14">
        <f>105000*0.0837</f>
        <v>8788.5</v>
      </c>
      <c r="D7" s="15">
        <f>B7+C7</f>
        <v>8788.5</v>
      </c>
      <c r="E7" s="15">
        <v>105000</v>
      </c>
      <c r="F7" s="16"/>
      <c r="G7" s="70"/>
      <c r="H7" s="13"/>
      <c r="I7" s="15">
        <v>8789</v>
      </c>
      <c r="J7" s="42">
        <v>105000</v>
      </c>
      <c r="K7" s="4"/>
      <c r="L7" s="4"/>
      <c r="M7" s="3"/>
    </row>
    <row r="8" spans="1:13" x14ac:dyDescent="0.4">
      <c r="A8" s="8" t="s">
        <v>25</v>
      </c>
      <c r="B8" s="9"/>
      <c r="C8" s="9"/>
      <c r="D8" s="3"/>
      <c r="E8" s="3">
        <v>13500</v>
      </c>
      <c r="F8" s="5"/>
      <c r="G8" s="70"/>
      <c r="H8" s="8"/>
      <c r="I8" s="4"/>
      <c r="J8" s="42">
        <v>13500</v>
      </c>
      <c r="K8" s="4"/>
      <c r="L8" s="4"/>
      <c r="M8" s="3"/>
    </row>
    <row r="9" spans="1:13" x14ac:dyDescent="0.4">
      <c r="A9" s="8" t="s">
        <v>26</v>
      </c>
      <c r="B9" s="42"/>
      <c r="C9" s="42"/>
      <c r="D9" s="3"/>
      <c r="E9" s="3">
        <v>85000</v>
      </c>
      <c r="F9" s="64"/>
      <c r="G9" s="70"/>
      <c r="H9" s="8"/>
      <c r="I9" s="42"/>
      <c r="J9" s="42">
        <v>85000</v>
      </c>
      <c r="K9" s="4"/>
      <c r="L9" s="44"/>
      <c r="M9" s="3"/>
    </row>
    <row r="10" spans="1:13" ht="27.75" x14ac:dyDescent="0.4">
      <c r="A10" s="8" t="s">
        <v>27</v>
      </c>
      <c r="B10" s="42"/>
      <c r="C10" s="42"/>
      <c r="D10" s="3"/>
      <c r="E10" s="3"/>
      <c r="F10" s="64">
        <v>60000</v>
      </c>
      <c r="G10" s="70"/>
      <c r="H10" s="8"/>
      <c r="I10" s="42"/>
      <c r="J10" s="42"/>
      <c r="K10" s="64"/>
      <c r="L10" s="44" t="s">
        <v>48</v>
      </c>
      <c r="M10" s="3">
        <v>30000</v>
      </c>
    </row>
    <row r="11" spans="1:13" x14ac:dyDescent="0.4">
      <c r="A11" s="24" t="s">
        <v>22</v>
      </c>
      <c r="B11" s="20"/>
      <c r="C11" s="20"/>
      <c r="D11" s="21"/>
      <c r="E11" s="21">
        <v>41500</v>
      </c>
      <c r="F11" s="65"/>
      <c r="G11" s="72"/>
      <c r="H11" s="24"/>
      <c r="I11" s="43"/>
      <c r="J11" s="42">
        <v>41500</v>
      </c>
      <c r="K11" s="4"/>
      <c r="L11" s="4" t="s">
        <v>50</v>
      </c>
      <c r="M11" s="3"/>
    </row>
    <row r="12" spans="1:13" ht="55.5" x14ac:dyDescent="0.4">
      <c r="A12" s="8" t="s">
        <v>28</v>
      </c>
      <c r="B12" s="42"/>
      <c r="C12" s="42"/>
      <c r="D12" s="3"/>
      <c r="E12" s="3"/>
      <c r="F12" s="64">
        <v>39000</v>
      </c>
      <c r="G12" s="70"/>
      <c r="H12" s="8"/>
      <c r="I12" s="42"/>
      <c r="J12" s="42"/>
      <c r="K12" s="64"/>
      <c r="L12" s="44" t="s">
        <v>49</v>
      </c>
      <c r="M12" s="3">
        <v>39000</v>
      </c>
    </row>
    <row r="13" spans="1:13" x14ac:dyDescent="0.4">
      <c r="A13" s="8" t="s">
        <v>29</v>
      </c>
      <c r="B13" s="42"/>
      <c r="C13" s="42"/>
      <c r="D13" s="3"/>
      <c r="E13" s="3"/>
      <c r="F13" s="64">
        <v>400000</v>
      </c>
      <c r="G13" s="70"/>
      <c r="H13" s="8"/>
      <c r="I13" s="42"/>
      <c r="J13" s="42"/>
      <c r="K13" s="4"/>
      <c r="L13" s="44"/>
      <c r="M13" s="3">
        <v>400000</v>
      </c>
    </row>
    <row r="14" spans="1:13" ht="27.75" x14ac:dyDescent="0.4">
      <c r="A14" s="55" t="s">
        <v>42</v>
      </c>
      <c r="B14" s="42"/>
      <c r="C14" s="42"/>
      <c r="D14" s="3"/>
      <c r="E14" s="3"/>
      <c r="F14" s="64"/>
      <c r="G14" s="70"/>
      <c r="H14" s="8"/>
      <c r="I14" s="42"/>
      <c r="J14" s="42"/>
      <c r="K14" s="4"/>
      <c r="L14" s="44"/>
      <c r="M14" s="3"/>
    </row>
    <row r="15" spans="1:13" x14ac:dyDescent="0.4">
      <c r="A15" s="8" t="s">
        <v>31</v>
      </c>
      <c r="B15" s="42"/>
      <c r="C15" s="42"/>
      <c r="D15" s="3"/>
      <c r="E15" s="3"/>
      <c r="F15" s="64">
        <v>650000</v>
      </c>
      <c r="G15" s="70"/>
      <c r="H15" s="8"/>
      <c r="I15" s="42"/>
      <c r="J15" s="4"/>
      <c r="K15" s="4"/>
      <c r="L15" s="44"/>
      <c r="M15" s="3">
        <v>650000</v>
      </c>
    </row>
    <row r="16" spans="1:13" x14ac:dyDescent="0.4">
      <c r="A16" s="8" t="s">
        <v>32</v>
      </c>
      <c r="B16" s="9"/>
      <c r="C16" s="9"/>
      <c r="D16" s="3"/>
      <c r="E16" s="3"/>
      <c r="F16" s="64">
        <v>1090000</v>
      </c>
      <c r="G16" s="70"/>
      <c r="I16" s="4"/>
      <c r="J16" s="4"/>
      <c r="K16" s="4"/>
      <c r="L16" s="4"/>
      <c r="M16" s="3">
        <v>1090000</v>
      </c>
    </row>
    <row r="17" spans="1:13" x14ac:dyDescent="0.4">
      <c r="A17" s="6" t="s">
        <v>5</v>
      </c>
      <c r="B17" s="7"/>
      <c r="C17" s="7"/>
      <c r="D17" s="7">
        <f>SUM(D5:D15)</f>
        <v>8788.5</v>
      </c>
      <c r="E17" s="7">
        <f>SUM(E5:E15)</f>
        <v>341865</v>
      </c>
      <c r="F17" s="7">
        <f>SUM(F5:F16)</f>
        <v>2239000</v>
      </c>
      <c r="G17" s="70"/>
      <c r="H17" s="54" t="s">
        <v>5</v>
      </c>
      <c r="I17" s="49">
        <f>SUM(I5:I16)</f>
        <v>8789</v>
      </c>
      <c r="J17" s="49">
        <f>SUM(J5:J16)</f>
        <v>341862</v>
      </c>
      <c r="K17" s="49">
        <f>SUM(K5:K16)</f>
        <v>0</v>
      </c>
      <c r="M17" s="41">
        <f>SUM(M5:M16)</f>
        <v>2209000</v>
      </c>
    </row>
    <row r="18" spans="1:13" s="58" customFormat="1" x14ac:dyDescent="0.4">
      <c r="A18" s="56"/>
      <c r="B18" s="57"/>
      <c r="C18" s="57"/>
      <c r="D18" s="57"/>
      <c r="E18" s="57"/>
      <c r="F18" s="57"/>
      <c r="G18" s="70"/>
      <c r="H18" s="59"/>
      <c r="I18" s="60"/>
      <c r="J18" s="60"/>
      <c r="K18" s="60"/>
      <c r="M18" s="61"/>
    </row>
    <row r="19" spans="1:13" x14ac:dyDescent="0.4">
      <c r="A19" s="26" t="s">
        <v>19</v>
      </c>
      <c r="B19" s="27"/>
      <c r="C19" s="27"/>
      <c r="D19" s="27"/>
      <c r="E19" s="27"/>
      <c r="F19" s="27"/>
      <c r="G19" s="70"/>
      <c r="H19" s="26" t="s">
        <v>19</v>
      </c>
      <c r="I19" s="27"/>
      <c r="J19" s="27"/>
      <c r="K19" s="27"/>
      <c r="L19" s="27"/>
      <c r="M19" s="27"/>
    </row>
    <row r="20" spans="1:13" ht="40.9" x14ac:dyDescent="0.4">
      <c r="A20" s="10" t="s">
        <v>1</v>
      </c>
      <c r="B20" s="10" t="s">
        <v>2</v>
      </c>
      <c r="C20" s="10" t="s">
        <v>3</v>
      </c>
      <c r="D20" s="10" t="s">
        <v>4</v>
      </c>
      <c r="E20" s="10" t="s">
        <v>0</v>
      </c>
      <c r="F20" s="2" t="s">
        <v>30</v>
      </c>
      <c r="G20" s="70"/>
      <c r="H20" s="30" t="s">
        <v>1</v>
      </c>
      <c r="I20" s="30" t="s">
        <v>44</v>
      </c>
      <c r="J20" s="30" t="s">
        <v>9</v>
      </c>
      <c r="K20" s="30" t="s">
        <v>12</v>
      </c>
      <c r="L20" s="30" t="s">
        <v>11</v>
      </c>
      <c r="M20" s="32" t="s">
        <v>10</v>
      </c>
    </row>
    <row r="21" spans="1:13" x14ac:dyDescent="0.4">
      <c r="A21" s="62" t="s">
        <v>33</v>
      </c>
      <c r="B21" s="69"/>
      <c r="C21" s="66"/>
      <c r="D21" s="66"/>
      <c r="E21" s="66">
        <v>22000</v>
      </c>
      <c r="F21" s="69"/>
      <c r="G21" s="70"/>
      <c r="H21" s="62"/>
      <c r="I21" s="42"/>
      <c r="J21" s="66">
        <v>22000</v>
      </c>
      <c r="K21" s="67"/>
      <c r="L21" s="17"/>
      <c r="M21" s="4"/>
    </row>
    <row r="22" spans="1:13" x14ac:dyDescent="0.4">
      <c r="A22" s="62" t="s">
        <v>34</v>
      </c>
      <c r="B22" s="69"/>
      <c r="C22" s="66"/>
      <c r="D22" s="66"/>
      <c r="E22" s="66">
        <v>135000</v>
      </c>
      <c r="F22" s="69"/>
      <c r="G22" s="70"/>
      <c r="H22" s="62"/>
      <c r="I22" s="4"/>
      <c r="J22" s="66">
        <v>135000</v>
      </c>
      <c r="K22" s="67"/>
      <c r="L22" s="4"/>
      <c r="M22" s="4"/>
    </row>
    <row r="23" spans="1:13" x14ac:dyDescent="0.4">
      <c r="A23" s="62" t="s">
        <v>35</v>
      </c>
      <c r="B23" s="69"/>
      <c r="C23" s="66"/>
      <c r="D23" s="66"/>
      <c r="E23" s="66">
        <v>275000</v>
      </c>
      <c r="F23" s="69"/>
      <c r="G23" s="70"/>
      <c r="H23" s="62"/>
      <c r="I23" s="4"/>
      <c r="J23" s="66">
        <v>275000</v>
      </c>
      <c r="K23" s="67"/>
      <c r="L23" s="4"/>
      <c r="M23" s="4"/>
    </row>
    <row r="24" spans="1:13" x14ac:dyDescent="0.4">
      <c r="A24" s="62" t="s">
        <v>36</v>
      </c>
      <c r="B24" s="69"/>
      <c r="C24" s="66"/>
      <c r="D24" s="66"/>
      <c r="E24" s="66">
        <v>100000</v>
      </c>
      <c r="F24" s="69"/>
      <c r="G24" s="70"/>
      <c r="H24" s="62"/>
      <c r="I24" s="4"/>
      <c r="J24" s="66">
        <v>100000</v>
      </c>
      <c r="K24" s="67"/>
      <c r="L24" s="4"/>
      <c r="M24" s="4"/>
    </row>
    <row r="25" spans="1:13" x14ac:dyDescent="0.4">
      <c r="A25" s="62" t="s">
        <v>37</v>
      </c>
      <c r="B25" s="69"/>
      <c r="C25" s="66"/>
      <c r="D25" s="66"/>
      <c r="E25" s="66"/>
      <c r="F25" s="69">
        <v>200000</v>
      </c>
      <c r="G25" s="70"/>
      <c r="H25" s="62"/>
      <c r="I25" s="4"/>
      <c r="J25" s="68"/>
      <c r="K25" s="69"/>
      <c r="L25" s="4"/>
      <c r="M25" s="3">
        <v>200000</v>
      </c>
    </row>
    <row r="26" spans="1:13" x14ac:dyDescent="0.4">
      <c r="A26" s="62" t="s">
        <v>43</v>
      </c>
      <c r="B26" s="69"/>
      <c r="C26" s="66"/>
      <c r="D26" s="66"/>
      <c r="E26" s="66"/>
      <c r="F26" s="69">
        <v>60000</v>
      </c>
      <c r="G26" s="70"/>
      <c r="H26" s="62"/>
      <c r="I26" s="4"/>
      <c r="J26" s="68"/>
      <c r="K26" s="69"/>
      <c r="L26" s="4"/>
      <c r="M26" s="3">
        <v>60000</v>
      </c>
    </row>
    <row r="27" spans="1:13" x14ac:dyDescent="0.4">
      <c r="A27" s="47" t="s">
        <v>5</v>
      </c>
      <c r="B27" s="48"/>
      <c r="C27" s="48"/>
      <c r="D27" s="48">
        <f>SUM(D21:D26)</f>
        <v>0</v>
      </c>
      <c r="E27" s="48">
        <f>SUM(E21:E26)</f>
        <v>532000</v>
      </c>
      <c r="F27" s="48">
        <f>SUM(F21:F26)</f>
        <v>260000</v>
      </c>
      <c r="G27" s="70"/>
      <c r="H27" s="54" t="s">
        <v>5</v>
      </c>
      <c r="I27" s="49">
        <f>SUM(I21:I26)</f>
        <v>0</v>
      </c>
      <c r="J27" s="49">
        <f>SUM(J21:J26)</f>
        <v>532000</v>
      </c>
      <c r="K27" s="49">
        <f>SUM(K21:K26)</f>
        <v>0</v>
      </c>
      <c r="L27" s="50"/>
      <c r="M27" s="51">
        <f>SUM(M21:M26)</f>
        <v>260000</v>
      </c>
    </row>
    <row r="28" spans="1:13" x14ac:dyDescent="0.4">
      <c r="A28" s="4"/>
      <c r="B28" s="4"/>
      <c r="C28" s="4"/>
      <c r="D28" s="4"/>
      <c r="E28" s="4"/>
      <c r="F28" s="4"/>
      <c r="G28" s="73"/>
      <c r="H28" s="4"/>
      <c r="I28" s="4"/>
      <c r="J28" s="4"/>
      <c r="K28" s="4"/>
      <c r="L28" s="4"/>
      <c r="M28" s="4"/>
    </row>
    <row r="29" spans="1:13" x14ac:dyDescent="0.4">
      <c r="A29" s="26" t="s">
        <v>38</v>
      </c>
      <c r="B29" s="25"/>
      <c r="C29" s="25"/>
      <c r="D29" s="25"/>
      <c r="E29" s="25"/>
      <c r="F29" s="25"/>
      <c r="G29" s="70"/>
      <c r="H29" s="26" t="s">
        <v>38</v>
      </c>
      <c r="I29" s="27"/>
      <c r="J29" s="27"/>
      <c r="K29" s="27"/>
      <c r="L29" s="27"/>
      <c r="M29" s="27"/>
    </row>
    <row r="30" spans="1:13" ht="40.9" x14ac:dyDescent="0.4">
      <c r="A30" s="10" t="s">
        <v>1</v>
      </c>
      <c r="B30" s="10" t="s">
        <v>2</v>
      </c>
      <c r="C30" s="10" t="s">
        <v>3</v>
      </c>
      <c r="D30" s="10" t="s">
        <v>4</v>
      </c>
      <c r="E30" s="10" t="s">
        <v>0</v>
      </c>
      <c r="F30" s="2" t="s">
        <v>30</v>
      </c>
      <c r="G30" s="70"/>
      <c r="H30" s="30" t="s">
        <v>1</v>
      </c>
      <c r="I30" s="30" t="s">
        <v>44</v>
      </c>
      <c r="J30" s="30" t="s">
        <v>9</v>
      </c>
      <c r="K30" s="30" t="s">
        <v>12</v>
      </c>
      <c r="L30" s="30" t="s">
        <v>11</v>
      </c>
      <c r="M30" s="32" t="s">
        <v>10</v>
      </c>
    </row>
    <row r="31" spans="1:13" ht="41.65" x14ac:dyDescent="0.4">
      <c r="A31" s="11" t="s">
        <v>41</v>
      </c>
      <c r="B31" s="12">
        <v>57956</v>
      </c>
      <c r="C31" s="12"/>
      <c r="D31" s="18">
        <f>SUM(B31:C31)</f>
        <v>57956</v>
      </c>
      <c r="E31" s="18"/>
      <c r="F31" s="12"/>
      <c r="G31" s="70"/>
      <c r="H31" s="11"/>
      <c r="I31" s="42">
        <v>0</v>
      </c>
      <c r="J31" s="4"/>
      <c r="K31" s="4"/>
      <c r="L31" s="44"/>
      <c r="M31" s="4"/>
    </row>
    <row r="32" spans="1:13" x14ac:dyDescent="0.4">
      <c r="A32" s="22" t="s">
        <v>5</v>
      </c>
      <c r="B32" s="22"/>
      <c r="C32" s="22"/>
      <c r="D32" s="23">
        <f>SUM(D31:D31)</f>
        <v>57956</v>
      </c>
      <c r="E32" s="23">
        <f>SUM(E31:E31)</f>
        <v>0</v>
      </c>
      <c r="F32" s="23">
        <f>SUM(F31:F31)</f>
        <v>0</v>
      </c>
      <c r="G32" s="70"/>
      <c r="H32" s="54" t="s">
        <v>5</v>
      </c>
      <c r="I32" s="45">
        <f>SUM(I31:I31)</f>
        <v>0</v>
      </c>
      <c r="J32" s="45">
        <f>SUM(J31:J31)</f>
        <v>0</v>
      </c>
      <c r="K32" s="45">
        <f>SUM(K31:K31)</f>
        <v>0</v>
      </c>
      <c r="L32" s="4"/>
      <c r="M32" s="46">
        <f>SUM(M31)</f>
        <v>0</v>
      </c>
    </row>
    <row r="33" spans="1:13" x14ac:dyDescent="0.4">
      <c r="G33" s="70"/>
    </row>
    <row r="34" spans="1:13" x14ac:dyDescent="0.4">
      <c r="G34" s="70"/>
    </row>
    <row r="35" spans="1:13" x14ac:dyDescent="0.4">
      <c r="A35" s="28" t="s">
        <v>8</v>
      </c>
      <c r="B35" s="28"/>
      <c r="C35" s="28"/>
      <c r="D35" s="29">
        <f>D17+D27+D32</f>
        <v>66744.5</v>
      </c>
      <c r="E35" s="29">
        <f>E17+E27+E32</f>
        <v>873865</v>
      </c>
      <c r="F35" s="29">
        <f t="shared" ref="F35" si="0">F17+F27+F32</f>
        <v>2499000</v>
      </c>
      <c r="G35" s="70"/>
      <c r="H35" s="28" t="s">
        <v>8</v>
      </c>
      <c r="I35" s="29">
        <f>I17+I27+I32</f>
        <v>8789</v>
      </c>
      <c r="J35" s="29">
        <f t="shared" ref="J35" si="1">J17+J27+J32</f>
        <v>873862</v>
      </c>
      <c r="K35" s="29">
        <f>K17+K27+K32</f>
        <v>0</v>
      </c>
      <c r="L35" s="31"/>
      <c r="M35" s="29">
        <f>M17+M27+M32</f>
        <v>2469000</v>
      </c>
    </row>
  </sheetData>
  <mergeCells count="2">
    <mergeCell ref="A1:F1"/>
    <mergeCell ref="H1:M1"/>
  </mergeCells>
  <printOptions gridLines="1"/>
  <pageMargins left="0.2" right="0.2" top="0.5" bottom="0.25" header="0.3" footer="0.3"/>
  <pageSetup paperSize="17" scale="77" orientation="landscape" r:id="rId1"/>
  <headerFooter>
    <oddFooter>&amp;R&amp;D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87E5DA26B159469E5DEDDD8D637077" ma:contentTypeVersion="13" ma:contentTypeDescription="Create a new document." ma:contentTypeScope="" ma:versionID="d3cf23fe77fa49d9a7a22fe12c70c469">
  <xsd:schema xmlns:xsd="http://www.w3.org/2001/XMLSchema" xmlns:xs="http://www.w3.org/2001/XMLSchema" xmlns:p="http://schemas.microsoft.com/office/2006/metadata/properties" xmlns:ns1="http://schemas.microsoft.com/sharepoint/v3" xmlns:ns2="fce1a9b3-876c-481d-9ebf-ee1ba0063a5f" xmlns:ns3="13157ccd-cfd1-435b-b54a-77ed15165e25" targetNamespace="http://schemas.microsoft.com/office/2006/metadata/properties" ma:root="true" ma:fieldsID="e70ad7842af09dee518620d15841ec41" ns1:_="" ns2:_="" ns3:_="">
    <xsd:import namespace="http://schemas.microsoft.com/sharepoint/v3"/>
    <xsd:import namespace="fce1a9b3-876c-481d-9ebf-ee1ba0063a5f"/>
    <xsd:import namespace="13157ccd-cfd1-435b-b54a-77ed15165e2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1a9b3-876c-481d-9ebf-ee1ba0063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57ccd-cfd1-435b-b54a-77ed15165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A7DF04-2049-46F0-9E38-BF171B1B26A1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sharepoint/v3"/>
    <ds:schemaRef ds:uri="http://www.w3.org/XML/1998/namespace"/>
    <ds:schemaRef ds:uri="http://schemas.openxmlformats.org/package/2006/metadata/core-properties"/>
    <ds:schemaRef ds:uri="13157ccd-cfd1-435b-b54a-77ed15165e25"/>
    <ds:schemaRef ds:uri="fce1a9b3-876c-481d-9ebf-ee1ba0063a5f"/>
  </ds:schemaRefs>
</ds:datastoreItem>
</file>

<file path=customXml/itemProps2.xml><?xml version="1.0" encoding="utf-8"?>
<ds:datastoreItem xmlns:ds="http://schemas.openxmlformats.org/officeDocument/2006/customXml" ds:itemID="{3A323C73-3AE9-459D-8EB1-03CC83FD5C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169DD6-9093-48EA-9BE0-16F005C74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e1a9b3-876c-481d-9ebf-ee1ba0063a5f"/>
    <ds:schemaRef ds:uri="13157ccd-cfd1-435b-b54a-77ed1516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FY22 IPC Approval Summary</vt:lpstr>
      <vt:lpstr>FY23 Requested &amp; Approved List</vt:lpstr>
      <vt:lpstr>'FY22 IPC Approval Summary'!Print_Area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Bucher, Lisa (Budget)</dc:creator>
  <cp:keywords/>
  <dc:description/>
  <cp:lastModifiedBy>Bucher, Lisa (Chief Budget Officer)</cp:lastModifiedBy>
  <cp:revision/>
  <cp:lastPrinted>2022-05-17T14:33:42Z</cp:lastPrinted>
  <dcterms:created xsi:type="dcterms:W3CDTF">2021-04-21T13:37:07Z</dcterms:created>
  <dcterms:modified xsi:type="dcterms:W3CDTF">2022-05-17T14:35:16Z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0x0101009F87E5DA26B159469E5DEDDD8D637077</vt:lpwstr>
  </property>
</Properties>
</file>