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CSU Police Department\Budget\FY 2020\"/>
    </mc:Choice>
  </mc:AlternateContent>
  <bookViews>
    <workbookView xWindow="-30" yWindow="240" windowWidth="19320" windowHeight="6015" tabRatio="424"/>
  </bookViews>
  <sheets>
    <sheet name="Budget FY20" sheetId="35" r:id="rId1"/>
  </sheets>
  <definedNames>
    <definedName name="_xlnm.Print_Area" localSheetId="0">'Budget FY20'!$A$1:$L$42</definedName>
  </definedNames>
  <calcPr calcId="162913"/>
</workbook>
</file>

<file path=xl/calcChain.xml><?xml version="1.0" encoding="utf-8"?>
<calcChain xmlns="http://schemas.openxmlformats.org/spreadsheetml/2006/main">
  <c r="I13" i="35" l="1"/>
  <c r="I12" i="35"/>
  <c r="I11" i="35"/>
  <c r="I10" i="35"/>
  <c r="F31" i="35" l="1"/>
  <c r="H8" i="35" l="1"/>
  <c r="H10" i="35" l="1"/>
  <c r="H31" i="35" l="1"/>
  <c r="I31" i="35" s="1"/>
  <c r="H32" i="35"/>
  <c r="I7" i="35"/>
  <c r="I8" i="35" s="1"/>
  <c r="I9" i="35" s="1"/>
  <c r="H39" i="35"/>
  <c r="H38" i="35"/>
  <c r="H37" i="35"/>
  <c r="H36" i="35"/>
  <c r="H20" i="35"/>
  <c r="H19" i="35"/>
  <c r="H18" i="35"/>
  <c r="H17" i="35"/>
  <c r="H16" i="35"/>
  <c r="H15" i="35"/>
  <c r="H14" i="35"/>
  <c r="H35" i="35"/>
  <c r="H34" i="35"/>
  <c r="H33" i="35"/>
  <c r="I32" i="35" l="1"/>
  <c r="I33" i="35"/>
  <c r="I34" i="35" s="1"/>
  <c r="I35" i="35" s="1"/>
  <c r="I36" i="35" s="1"/>
  <c r="I37" i="35" s="1"/>
  <c r="I38" i="35" s="1"/>
  <c r="I39" i="35" s="1"/>
  <c r="I14" i="35" l="1"/>
  <c r="I15" i="35" s="1"/>
  <c r="I16" i="35" s="1"/>
  <c r="I17" i="35" s="1"/>
  <c r="I18" i="35" s="1"/>
  <c r="I19" i="35" s="1"/>
  <c r="I20" i="35" s="1"/>
</calcChain>
</file>

<file path=xl/sharedStrings.xml><?xml version="1.0" encoding="utf-8"?>
<sst xmlns="http://schemas.openxmlformats.org/spreadsheetml/2006/main" count="58" uniqueCount="43">
  <si>
    <t>Total</t>
  </si>
  <si>
    <t>Priority</t>
  </si>
  <si>
    <t>Summary of Impact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</si>
  <si>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</si>
  <si>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</si>
  <si>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</si>
  <si>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</si>
  <si>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</si>
  <si>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</si>
  <si>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</si>
  <si>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Reallocation</t>
  </si>
  <si>
    <t>Below the line Reductions</t>
  </si>
  <si>
    <t>Budget Request Description</t>
  </si>
  <si>
    <t>Possible Reduction of $</t>
  </si>
  <si>
    <t>Net Request</t>
  </si>
  <si>
    <t xml:space="preserve">Summary of Impact </t>
  </si>
  <si>
    <t xml:space="preserve"> Budget Request</t>
  </si>
  <si>
    <t>Net "Running Request" Total</t>
  </si>
  <si>
    <t>Funding Source for Reallocation</t>
  </si>
  <si>
    <t>Strategic Objective</t>
  </si>
  <si>
    <t>Running Total</t>
  </si>
  <si>
    <t>FY2020</t>
  </si>
  <si>
    <t>FY 2020  BUDGET REQUEST (EXCLUDES EQUIPMENT AND ONE-TIME REQUESTS)</t>
  </si>
  <si>
    <t>Primary Strategic Alignment (Academic Excellence, Community Engagement, Enrollment, Increased Revenue) or Safety</t>
  </si>
  <si>
    <t>Connection to IBM Proposal if applicable (highlight in Yellow)</t>
  </si>
  <si>
    <t>Police Department</t>
  </si>
  <si>
    <t>POLC01</t>
  </si>
  <si>
    <t>Budget Increase</t>
  </si>
  <si>
    <t>POLC02</t>
  </si>
  <si>
    <t>Budget Increase of Software Index</t>
  </si>
  <si>
    <t>POLC03</t>
  </si>
  <si>
    <t>Budget Increase of Firearms/Ammunition Index</t>
  </si>
  <si>
    <t>Budget Increase for Training</t>
  </si>
  <si>
    <t>Recurring increases to software maintenance, upgrades, body camera warranty, etc.  (WatchGuard, LPRs, Fingerprinting, TeleStaff, etc.)</t>
  </si>
  <si>
    <t>Community Engagement/Safety</t>
  </si>
  <si>
    <t>Police Officer</t>
  </si>
  <si>
    <t>Required for new hires as well as regular recertifications/ qualification requirements (quarterly)</t>
  </si>
  <si>
    <t>Hiring officers to bring the department to the minimal staffing of 24 with the end goal of 27 officers.</t>
  </si>
  <si>
    <t>Expanded training for active shooter, critical incidents, and hazardous conditions, maintain accredidation standards and professional development and recertification requirements.</t>
  </si>
  <si>
    <t>52706</t>
  </si>
  <si>
    <t>Software package to schedule/hire and track overtime (TeleStaff)</t>
  </si>
  <si>
    <t xml:space="preserve">Estimated cost includes a 50% partnership with Information Technology.  Monthly fee thereafter is $760.00 ($9,120/year, included as part the budget increase to POLC02 in Priority 3 above).  The department has gone through several grievances over the past few years relating to scheduling concerns.  Kronos TeleStaff provides a transparent software program to better track and hire for overtime, regular assessments and provide spreadsheets for accountability. </t>
  </si>
  <si>
    <t>Outfit and equip new officers.  Expand community engagement programs.  Increased costs associated with vehicle maintenance and repairs.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</si>
</sst>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47">
    <xf numFmtId="0" fontId="0" fillId="0" borderId="0"/>
    <xf numFmtId="0" fontId="6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10">
    <xf numFmtId="0" fontId="0" fillId="0" borderId="0" xfId="0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/>
    <xf numFmtId="37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37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1" xfId="0" applyFont="1" applyBorder="1"/>
    <xf numFmtId="37" fontId="15" fillId="0" borderId="0" xfId="0" applyNumberFormat="1" applyFont="1" applyBorder="1"/>
    <xf numFmtId="37" fontId="15" fillId="0" borderId="0" xfId="0" applyNumberFormat="1" applyFont="1" applyBorder="1" applyAlignment="1">
      <alignment horizontal="center" vertical="center"/>
    </xf>
    <xf numFmtId="37" fontId="16" fillId="0" borderId="0" xfId="0" applyNumberFormat="1" applyFont="1" applyFill="1"/>
    <xf numFmtId="37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7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1" fontId="16" fillId="0" borderId="0" xfId="3" applyNumberFormat="1" applyFont="1" applyFill="1" applyBorder="1" applyAlignment="1">
      <alignment vertical="top" wrapText="1"/>
    </xf>
    <xf numFmtId="0" fontId="16" fillId="0" borderId="0" xfId="0" applyFont="1" applyFill="1"/>
    <xf numFmtId="37" fontId="16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37" fontId="16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top"/>
    </xf>
    <xf numFmtId="164" fontId="16" fillId="0" borderId="0" xfId="2" applyNumberFormat="1" applyFont="1" applyFill="1" applyBorder="1" applyAlignment="1">
      <alignment horizontal="center" vertical="top" wrapText="1"/>
    </xf>
    <xf numFmtId="44" fontId="16" fillId="0" borderId="0" xfId="2" applyFont="1" applyFill="1" applyBorder="1" applyAlignment="1">
      <alignment horizontal="center" vertical="top" wrapText="1"/>
    </xf>
    <xf numFmtId="168" fontId="16" fillId="0" borderId="0" xfId="2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center" wrapText="1"/>
    </xf>
    <xf numFmtId="164" fontId="16" fillId="3" borderId="0" xfId="2" applyNumberFormat="1" applyFont="1" applyFill="1" applyBorder="1" applyAlignment="1">
      <alignment horizontal="center" vertical="top"/>
    </xf>
    <xf numFmtId="44" fontId="16" fillId="3" borderId="0" xfId="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4" fontId="16" fillId="0" borderId="0" xfId="2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 vertical="center"/>
    </xf>
    <xf numFmtId="0" fontId="16" fillId="2" borderId="0" xfId="0" applyFont="1" applyFill="1"/>
    <xf numFmtId="37" fontId="16" fillId="2" borderId="0" xfId="0" applyNumberFormat="1" applyFont="1" applyFill="1"/>
    <xf numFmtId="37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49" fontId="16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34" applyFont="1" applyBorder="1" applyAlignment="1">
      <alignment horizontal="center" vertical="center"/>
    </xf>
    <xf numFmtId="0" fontId="16" fillId="0" borderId="0" xfId="134" applyFont="1" applyBorder="1" applyAlignment="1">
      <alignment vertical="center"/>
    </xf>
    <xf numFmtId="37" fontId="16" fillId="0" borderId="0" xfId="0" applyNumberFormat="1" applyFont="1" applyBorder="1" applyAlignment="1">
      <alignment horizontal="right" vertical="center"/>
    </xf>
    <xf numFmtId="37" fontId="16" fillId="0" borderId="0" xfId="0" applyNumberFormat="1" applyFont="1" applyFill="1" applyBorder="1" applyAlignment="1">
      <alignment horizontal="right" vertical="center"/>
    </xf>
    <xf numFmtId="37" fontId="16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98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166" fontId="16" fillId="0" borderId="0" xfId="0" applyNumberFormat="1" applyFont="1" applyFill="1" applyBorder="1" applyAlignment="1" applyProtection="1">
      <alignment vertical="top" wrapText="1"/>
      <protection locked="0"/>
    </xf>
    <xf numFmtId="167" fontId="16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1" xfId="0" applyFont="1" applyBorder="1" applyAlignment="1">
      <alignment vertical="top"/>
    </xf>
    <xf numFmtId="165" fontId="16" fillId="0" borderId="3" xfId="0" applyNumberFormat="1" applyFont="1" applyBorder="1" applyAlignment="1">
      <alignment horizontal="center"/>
    </xf>
    <xf numFmtId="37" fontId="16" fillId="0" borderId="3" xfId="0" applyNumberFormat="1" applyFont="1" applyBorder="1"/>
    <xf numFmtId="37" fontId="16" fillId="0" borderId="3" xfId="0" applyNumberFormat="1" applyFont="1" applyFill="1" applyBorder="1"/>
    <xf numFmtId="49" fontId="16" fillId="0" borderId="3" xfId="0" applyNumberFormat="1" applyFont="1" applyBorder="1" applyAlignment="1">
      <alignment horizontal="center"/>
    </xf>
    <xf numFmtId="0" fontId="16" fillId="0" borderId="3" xfId="0" applyFont="1" applyFill="1" applyBorder="1"/>
    <xf numFmtId="0" fontId="18" fillId="0" borderId="3" xfId="0" applyFont="1" applyFill="1" applyBorder="1" applyAlignment="1">
      <alignment horizontal="left" vertical="top" wrapText="1"/>
    </xf>
    <xf numFmtId="37" fontId="16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15" fillId="0" borderId="0" xfId="2" applyNumberFormat="1" applyFont="1" applyFill="1" applyBorder="1" applyAlignment="1">
      <alignment horizontal="center" wrapText="1"/>
    </xf>
    <xf numFmtId="37" fontId="15" fillId="0" borderId="0" xfId="0" applyNumberFormat="1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 wrapText="1"/>
    </xf>
    <xf numFmtId="49" fontId="15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wrapText="1"/>
    </xf>
    <xf numFmtId="165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37" fontId="16" fillId="0" borderId="4" xfId="0" applyNumberFormat="1" applyFont="1" applyBorder="1"/>
    <xf numFmtId="37" fontId="16" fillId="0" borderId="4" xfId="0" applyNumberFormat="1" applyFont="1" applyFill="1" applyBorder="1"/>
    <xf numFmtId="49" fontId="16" fillId="0" borderId="4" xfId="0" applyNumberFormat="1" applyFont="1" applyBorder="1" applyAlignment="1">
      <alignment horizontal="center"/>
    </xf>
    <xf numFmtId="0" fontId="16" fillId="0" borderId="4" xfId="98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wrapText="1"/>
    </xf>
    <xf numFmtId="37" fontId="15" fillId="0" borderId="1" xfId="0" applyNumberFormat="1" applyFont="1" applyFill="1" applyBorder="1" applyAlignment="1">
      <alignment horizontal="center" wrapText="1"/>
    </xf>
    <xf numFmtId="37" fontId="15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37" fontId="15" fillId="4" borderId="1" xfId="0" applyNumberFormat="1" applyFont="1" applyFill="1" applyBorder="1" applyAlignment="1">
      <alignment horizontal="center" wrapText="1"/>
    </xf>
    <xf numFmtId="49" fontId="16" fillId="0" borderId="4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49" fontId="20" fillId="0" borderId="3" xfId="0" applyNumberFormat="1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37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left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42"/>
  <sheetViews>
    <sheetView tabSelected="1" zoomScaleNormal="100" workbookViewId="0">
      <selection activeCell="G15" sqref="G15"/>
    </sheetView>
  </sheetViews>
  <sheetFormatPr defaultColWidth="9.140625" defaultRowHeight="15"/>
  <cols>
    <col min="1" max="2" width="9.140625" style="3"/>
    <col min="3" max="3" width="42.5703125" style="3" customWidth="1"/>
    <col min="4" max="4" width="16" style="6" customWidth="1"/>
    <col min="5" max="5" width="10.85546875" style="6" bestFit="1" customWidth="1"/>
    <col min="6" max="6" width="12.140625" style="6" bestFit="1" customWidth="1"/>
    <col min="7" max="7" width="12.5703125" style="26" bestFit="1" customWidth="1"/>
    <col min="8" max="8" width="8.85546875" style="6" bestFit="1" customWidth="1"/>
    <col min="9" max="9" width="10" style="6" bestFit="1" customWidth="1"/>
    <col min="10" max="10" width="15.85546875" style="6" bestFit="1" customWidth="1"/>
    <col min="11" max="11" width="29.140625" style="17" bestFit="1" customWidth="1"/>
    <col min="12" max="12" width="63.140625" style="8" bestFit="1" customWidth="1"/>
    <col min="13" max="14" width="9.140625" style="3"/>
    <col min="15" max="15" width="3.28515625" style="3" customWidth="1"/>
    <col min="16" max="16384" width="9.140625" style="3"/>
  </cols>
  <sheetData>
    <row r="1" spans="1:13">
      <c r="B1" s="4"/>
      <c r="C1" s="5"/>
      <c r="E1" s="3"/>
      <c r="F1" s="3"/>
      <c r="G1" s="7"/>
      <c r="H1" s="3"/>
      <c r="I1" s="3"/>
      <c r="J1" s="3"/>
      <c r="K1" s="4"/>
      <c r="L1" s="3"/>
      <c r="M1" s="8"/>
    </row>
    <row r="2" spans="1:13" s="5" customFormat="1" ht="14.25">
      <c r="A2" s="107" t="s">
        <v>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3" s="5" customFormat="1" ht="14.25">
      <c r="A3" s="107" t="s">
        <v>22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3" s="5" customFormat="1">
      <c r="A4" s="71" t="s">
        <v>25</v>
      </c>
      <c r="B4" s="12"/>
      <c r="C4" s="12"/>
      <c r="D4" s="9"/>
      <c r="J4" s="9"/>
      <c r="K4" s="10"/>
      <c r="L4" s="11"/>
    </row>
    <row r="5" spans="1:13" s="5" customFormat="1" ht="16.5" customHeight="1">
      <c r="D5" s="9"/>
      <c r="E5" s="13"/>
      <c r="F5" s="13"/>
      <c r="G5" s="14"/>
      <c r="H5" s="9"/>
      <c r="I5" s="9"/>
      <c r="J5" s="9"/>
      <c r="K5" s="10"/>
      <c r="L5" s="11"/>
    </row>
    <row r="6" spans="1:13" s="80" customFormat="1" ht="108" customHeight="1">
      <c r="A6" s="95" t="s">
        <v>1</v>
      </c>
      <c r="B6" s="88" t="s">
        <v>4</v>
      </c>
      <c r="C6" s="108" t="s">
        <v>12</v>
      </c>
      <c r="D6" s="108"/>
      <c r="E6" s="96" t="s">
        <v>16</v>
      </c>
      <c r="F6" s="99" t="s">
        <v>24</v>
      </c>
      <c r="G6" s="96" t="s">
        <v>10</v>
      </c>
      <c r="H6" s="96" t="s">
        <v>14</v>
      </c>
      <c r="I6" s="97" t="s">
        <v>17</v>
      </c>
      <c r="J6" s="88" t="s">
        <v>18</v>
      </c>
      <c r="K6" s="98" t="s">
        <v>23</v>
      </c>
      <c r="L6" s="88" t="s">
        <v>15</v>
      </c>
    </row>
    <row r="7" spans="1:13" ht="45">
      <c r="A7" s="89">
        <v>1</v>
      </c>
      <c r="B7" s="90" t="s">
        <v>26</v>
      </c>
      <c r="C7" s="109" t="s">
        <v>27</v>
      </c>
      <c r="D7" s="109"/>
      <c r="E7" s="91">
        <v>62000</v>
      </c>
      <c r="F7" s="91"/>
      <c r="G7" s="91"/>
      <c r="H7" s="91">
        <v>62000</v>
      </c>
      <c r="I7" s="92">
        <f>H7</f>
        <v>62000</v>
      </c>
      <c r="J7" s="93"/>
      <c r="K7" s="100" t="s">
        <v>34</v>
      </c>
      <c r="L7" s="94" t="s">
        <v>42</v>
      </c>
      <c r="M7" s="22"/>
    </row>
    <row r="8" spans="1:13" ht="45">
      <c r="A8" s="72">
        <v>2</v>
      </c>
      <c r="B8" s="76" t="s">
        <v>26</v>
      </c>
      <c r="C8" s="105" t="s">
        <v>32</v>
      </c>
      <c r="D8" s="105"/>
      <c r="E8" s="73">
        <v>38000</v>
      </c>
      <c r="F8" s="73"/>
      <c r="G8" s="73"/>
      <c r="H8" s="73">
        <f>E8-G8</f>
        <v>38000</v>
      </c>
      <c r="I8" s="92">
        <f>I7+H8</f>
        <v>100000</v>
      </c>
      <c r="J8" s="75"/>
      <c r="K8" s="100" t="s">
        <v>34</v>
      </c>
      <c r="L8" s="94" t="s">
        <v>38</v>
      </c>
      <c r="M8" s="22"/>
    </row>
    <row r="9" spans="1:13" ht="110.25">
      <c r="A9" s="72">
        <v>3</v>
      </c>
      <c r="B9" s="76" t="s">
        <v>28</v>
      </c>
      <c r="C9" s="104" t="s">
        <v>40</v>
      </c>
      <c r="D9" s="104"/>
      <c r="E9" s="73">
        <v>12500</v>
      </c>
      <c r="F9" s="73"/>
      <c r="G9" s="73"/>
      <c r="H9" s="73">
        <v>12500</v>
      </c>
      <c r="I9" s="74">
        <f t="shared" ref="I9:I13" si="0">I8+H9</f>
        <v>112500</v>
      </c>
      <c r="J9" s="74"/>
      <c r="K9" s="100" t="s">
        <v>34</v>
      </c>
      <c r="L9" s="103" t="s">
        <v>41</v>
      </c>
      <c r="M9" s="22"/>
    </row>
    <row r="10" spans="1:13" ht="30">
      <c r="A10" s="72">
        <v>4</v>
      </c>
      <c r="B10" s="76" t="s">
        <v>28</v>
      </c>
      <c r="C10" s="105" t="s">
        <v>29</v>
      </c>
      <c r="D10" s="105"/>
      <c r="E10" s="73">
        <v>30000</v>
      </c>
      <c r="F10" s="73"/>
      <c r="G10" s="73"/>
      <c r="H10" s="73">
        <f>E10-G10</f>
        <v>30000</v>
      </c>
      <c r="I10" s="74">
        <f t="shared" si="0"/>
        <v>142500</v>
      </c>
      <c r="J10" s="75"/>
      <c r="K10" s="100" t="s">
        <v>34</v>
      </c>
      <c r="L10" s="77" t="s">
        <v>33</v>
      </c>
      <c r="M10" s="22"/>
    </row>
    <row r="11" spans="1:13" ht="31.5" customHeight="1">
      <c r="A11" s="72">
        <v>5</v>
      </c>
      <c r="B11" s="76" t="s">
        <v>26</v>
      </c>
      <c r="C11" s="105" t="s">
        <v>35</v>
      </c>
      <c r="D11" s="105"/>
      <c r="E11" s="73">
        <v>122087</v>
      </c>
      <c r="F11" s="73"/>
      <c r="G11" s="73"/>
      <c r="H11" s="73">
        <v>122087</v>
      </c>
      <c r="I11" s="74">
        <f t="shared" si="0"/>
        <v>264587</v>
      </c>
      <c r="J11" s="74"/>
      <c r="K11" s="100" t="s">
        <v>34</v>
      </c>
      <c r="L11" s="102" t="s">
        <v>37</v>
      </c>
      <c r="M11" s="22"/>
    </row>
    <row r="12" spans="1:13" ht="31.5" customHeight="1">
      <c r="A12" s="72">
        <v>6</v>
      </c>
      <c r="B12" s="76" t="s">
        <v>26</v>
      </c>
      <c r="C12" s="105" t="s">
        <v>35</v>
      </c>
      <c r="D12" s="105"/>
      <c r="E12" s="73">
        <v>122087</v>
      </c>
      <c r="F12" s="73"/>
      <c r="G12" s="73"/>
      <c r="H12" s="73">
        <v>122087</v>
      </c>
      <c r="I12" s="74">
        <f t="shared" si="0"/>
        <v>386674</v>
      </c>
      <c r="J12" s="74"/>
      <c r="K12" s="100" t="s">
        <v>34</v>
      </c>
      <c r="L12" s="102" t="s">
        <v>37</v>
      </c>
      <c r="M12" s="22"/>
    </row>
    <row r="13" spans="1:13" ht="31.5" customHeight="1">
      <c r="A13" s="72">
        <v>7</v>
      </c>
      <c r="B13" s="76" t="s">
        <v>30</v>
      </c>
      <c r="C13" s="105" t="s">
        <v>31</v>
      </c>
      <c r="D13" s="105"/>
      <c r="E13" s="73">
        <v>10000</v>
      </c>
      <c r="F13" s="73"/>
      <c r="G13" s="73"/>
      <c r="H13" s="73">
        <v>10000</v>
      </c>
      <c r="I13" s="74">
        <f t="shared" si="0"/>
        <v>396674</v>
      </c>
      <c r="J13" s="74"/>
      <c r="K13" s="100" t="s">
        <v>34</v>
      </c>
      <c r="L13" s="101" t="s">
        <v>36</v>
      </c>
      <c r="M13" s="22"/>
    </row>
    <row r="14" spans="1:13" ht="31.5" customHeight="1">
      <c r="A14" s="72">
        <v>8</v>
      </c>
      <c r="B14" s="76"/>
      <c r="C14" s="106"/>
      <c r="D14" s="106"/>
      <c r="E14" s="73"/>
      <c r="F14" s="73"/>
      <c r="G14" s="73"/>
      <c r="H14" s="73">
        <f t="shared" ref="H14:H20" si="1">F14-G14</f>
        <v>0</v>
      </c>
      <c r="I14" s="74">
        <f t="shared" ref="I12:I20" si="2">I13+H14</f>
        <v>396674</v>
      </c>
      <c r="J14" s="74"/>
      <c r="K14" s="75"/>
      <c r="L14" s="77"/>
      <c r="M14" s="22"/>
    </row>
    <row r="15" spans="1:13" ht="31.5" customHeight="1">
      <c r="A15" s="72">
        <v>9</v>
      </c>
      <c r="B15" s="76"/>
      <c r="C15" s="106"/>
      <c r="D15" s="106"/>
      <c r="E15" s="73"/>
      <c r="F15" s="73"/>
      <c r="G15" s="73"/>
      <c r="H15" s="73">
        <f t="shared" si="1"/>
        <v>0</v>
      </c>
      <c r="I15" s="74">
        <f t="shared" si="2"/>
        <v>396674</v>
      </c>
      <c r="J15" s="74"/>
      <c r="K15" s="75"/>
      <c r="L15" s="77"/>
      <c r="M15" s="22"/>
    </row>
    <row r="16" spans="1:13" ht="31.5" customHeight="1">
      <c r="A16" s="72">
        <v>10</v>
      </c>
      <c r="B16" s="76"/>
      <c r="C16" s="106"/>
      <c r="D16" s="106"/>
      <c r="E16" s="73"/>
      <c r="F16" s="73"/>
      <c r="G16" s="73"/>
      <c r="H16" s="73">
        <f t="shared" si="1"/>
        <v>0</v>
      </c>
      <c r="I16" s="74">
        <f t="shared" si="2"/>
        <v>396674</v>
      </c>
      <c r="J16" s="74"/>
      <c r="K16" s="75"/>
      <c r="L16" s="77"/>
      <c r="M16" s="22"/>
    </row>
    <row r="17" spans="1:261" ht="31.5" customHeight="1">
      <c r="A17" s="72">
        <v>11</v>
      </c>
      <c r="B17" s="76"/>
      <c r="C17" s="106"/>
      <c r="D17" s="106"/>
      <c r="E17" s="73"/>
      <c r="F17" s="73"/>
      <c r="G17" s="73"/>
      <c r="H17" s="73">
        <f t="shared" si="1"/>
        <v>0</v>
      </c>
      <c r="I17" s="74">
        <f t="shared" si="2"/>
        <v>396674</v>
      </c>
      <c r="J17" s="74"/>
      <c r="K17" s="75"/>
      <c r="L17" s="77"/>
      <c r="M17" s="22"/>
    </row>
    <row r="18" spans="1:261" ht="31.5" customHeight="1">
      <c r="A18" s="78">
        <v>12</v>
      </c>
      <c r="B18" s="76"/>
      <c r="C18" s="106"/>
      <c r="D18" s="106"/>
      <c r="E18" s="73"/>
      <c r="F18" s="73"/>
      <c r="G18" s="73"/>
      <c r="H18" s="73">
        <f t="shared" si="1"/>
        <v>0</v>
      </c>
      <c r="I18" s="74">
        <f t="shared" si="2"/>
        <v>396674</v>
      </c>
      <c r="J18" s="74"/>
      <c r="K18" s="75"/>
      <c r="L18" s="77"/>
      <c r="M18" s="22"/>
    </row>
    <row r="19" spans="1:261" ht="31.5" customHeight="1">
      <c r="A19" s="78">
        <v>13</v>
      </c>
      <c r="B19" s="76"/>
      <c r="C19" s="106"/>
      <c r="D19" s="106"/>
      <c r="E19" s="73"/>
      <c r="F19" s="73"/>
      <c r="G19" s="73"/>
      <c r="H19" s="73">
        <f t="shared" si="1"/>
        <v>0</v>
      </c>
      <c r="I19" s="74">
        <f t="shared" si="2"/>
        <v>396674</v>
      </c>
      <c r="J19" s="74"/>
      <c r="K19" s="75"/>
      <c r="L19" s="77"/>
      <c r="M19" s="22"/>
    </row>
    <row r="20" spans="1:261" ht="31.5" customHeight="1">
      <c r="A20" s="78">
        <v>14</v>
      </c>
      <c r="B20" s="76"/>
      <c r="C20" s="106"/>
      <c r="D20" s="106"/>
      <c r="E20" s="73"/>
      <c r="F20" s="73"/>
      <c r="G20" s="73"/>
      <c r="H20" s="73">
        <f t="shared" si="1"/>
        <v>0</v>
      </c>
      <c r="I20" s="74">
        <f t="shared" si="2"/>
        <v>396674</v>
      </c>
      <c r="J20" s="74"/>
      <c r="K20" s="75"/>
      <c r="L20" s="77"/>
      <c r="M20" s="22"/>
    </row>
    <row r="21" spans="1:261">
      <c r="D21" s="24"/>
      <c r="G21" s="6"/>
      <c r="L21" s="25"/>
      <c r="M21" s="22"/>
    </row>
    <row r="22" spans="1:261">
      <c r="L22" s="25"/>
      <c r="M22" s="22"/>
    </row>
    <row r="23" spans="1:261" ht="15.75" thickBot="1">
      <c r="D23" s="15"/>
      <c r="E23" s="15"/>
      <c r="F23" s="15"/>
      <c r="G23" s="16"/>
    </row>
    <row r="24" spans="1:261" s="27" customFormat="1" ht="15.75" thickBot="1">
      <c r="B24" s="28"/>
      <c r="C24" s="29" t="s">
        <v>11</v>
      </c>
      <c r="D24" s="30"/>
      <c r="E24" s="30"/>
      <c r="F24" s="30"/>
      <c r="G24" s="31"/>
      <c r="H24" s="30"/>
      <c r="I24" s="32"/>
      <c r="J24" s="33"/>
      <c r="K24" s="34"/>
      <c r="L24" s="34"/>
      <c r="M24" s="35"/>
      <c r="N24" s="36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</row>
    <row r="25" spans="1:261" s="27" customFormat="1">
      <c r="A25" s="38"/>
      <c r="B25" s="38"/>
      <c r="C25" s="39"/>
      <c r="D25" s="40"/>
      <c r="E25" s="40"/>
      <c r="F25" s="40"/>
      <c r="G25" s="41"/>
      <c r="H25" s="40"/>
      <c r="I25" s="42"/>
      <c r="J25" s="40"/>
      <c r="K25" s="43"/>
      <c r="L25" s="43"/>
      <c r="M25" s="35"/>
      <c r="N25" s="36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</row>
    <row r="26" spans="1:261" s="27" customFormat="1">
      <c r="A26" s="44"/>
      <c r="B26" s="44"/>
      <c r="C26" s="45"/>
      <c r="D26" s="33"/>
      <c r="E26" s="33"/>
      <c r="F26" s="33"/>
      <c r="G26" s="46"/>
      <c r="H26" s="33"/>
      <c r="I26" s="47"/>
      <c r="J26" s="33"/>
      <c r="K26" s="34"/>
      <c r="L26" s="34"/>
      <c r="M26" s="35"/>
      <c r="N26" s="48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</row>
    <row r="27" spans="1:261" s="87" customFormat="1" ht="30.75" customHeight="1">
      <c r="A27" s="79" t="s">
        <v>3</v>
      </c>
      <c r="B27" s="79" t="s">
        <v>4</v>
      </c>
      <c r="C27" s="80" t="s">
        <v>8</v>
      </c>
      <c r="E27" s="81" t="s">
        <v>6</v>
      </c>
      <c r="F27" s="82" t="s">
        <v>5</v>
      </c>
      <c r="G27" s="82" t="s">
        <v>7</v>
      </c>
      <c r="H27" s="83" t="s">
        <v>0</v>
      </c>
      <c r="I27" s="83" t="s">
        <v>20</v>
      </c>
      <c r="J27" s="84" t="s">
        <v>1</v>
      </c>
      <c r="K27" s="85" t="s">
        <v>19</v>
      </c>
      <c r="L27" s="80" t="s">
        <v>2</v>
      </c>
      <c r="M27" s="86"/>
    </row>
    <row r="28" spans="1:261">
      <c r="A28" s="21"/>
      <c r="B28" s="21"/>
      <c r="C28" s="36"/>
      <c r="E28" s="48"/>
      <c r="F28" s="49"/>
      <c r="G28" s="50"/>
      <c r="H28" s="18"/>
      <c r="I28" s="18"/>
      <c r="J28" s="19"/>
      <c r="K28" s="20"/>
      <c r="L28" s="36"/>
    </row>
    <row r="29" spans="1:261" s="23" customFormat="1">
      <c r="A29" s="51"/>
      <c r="B29" s="1" t="s">
        <v>21</v>
      </c>
      <c r="C29" s="2" t="s">
        <v>13</v>
      </c>
      <c r="D29" s="52"/>
      <c r="E29" s="52">
        <v>47452</v>
      </c>
      <c r="F29" s="52"/>
      <c r="G29" s="53"/>
      <c r="H29" s="52"/>
      <c r="I29" s="52"/>
      <c r="J29" s="54"/>
      <c r="K29" s="55"/>
      <c r="L29" s="56"/>
    </row>
    <row r="30" spans="1:261" ht="31.5" customHeight="1">
      <c r="A30" s="21"/>
      <c r="B30" s="21"/>
      <c r="C30" s="36"/>
      <c r="E30" s="48"/>
      <c r="F30" s="49"/>
      <c r="G30" s="50"/>
      <c r="H30" s="18"/>
      <c r="I30" s="18"/>
      <c r="J30" s="19"/>
      <c r="K30" s="20"/>
      <c r="L30" s="36"/>
    </row>
    <row r="31" spans="1:261" ht="31.5" customHeight="1">
      <c r="A31" s="57" t="s">
        <v>39</v>
      </c>
      <c r="B31" s="58" t="s">
        <v>26</v>
      </c>
      <c r="C31" s="59"/>
      <c r="E31" s="60">
        <v>60656</v>
      </c>
      <c r="F31" s="61">
        <f>E31*0.45</f>
        <v>27295.200000000001</v>
      </c>
      <c r="G31" s="60">
        <v>0</v>
      </c>
      <c r="H31" s="60">
        <f t="shared" ref="H31:H39" si="3">SUM(E31:G31)</f>
        <v>87951.2</v>
      </c>
      <c r="I31" s="62">
        <f>H31</f>
        <v>87951.2</v>
      </c>
      <c r="J31" s="63">
        <v>-1</v>
      </c>
      <c r="K31" s="64"/>
      <c r="L31" s="65"/>
      <c r="M31" s="23"/>
    </row>
    <row r="32" spans="1:261" ht="31.5" customHeight="1">
      <c r="A32" s="57"/>
      <c r="B32" s="58"/>
      <c r="C32" s="59"/>
      <c r="E32" s="60">
        <v>0</v>
      </c>
      <c r="F32" s="61">
        <v>0</v>
      </c>
      <c r="G32" s="60">
        <v>0</v>
      </c>
      <c r="H32" s="60">
        <f t="shared" si="3"/>
        <v>0</v>
      </c>
      <c r="I32" s="62">
        <f>I31+H32</f>
        <v>87951.2</v>
      </c>
      <c r="J32" s="63">
        <v>-2</v>
      </c>
      <c r="K32" s="64"/>
      <c r="L32" s="65"/>
      <c r="M32" s="23"/>
    </row>
    <row r="33" spans="1:12" ht="31.5" customHeight="1">
      <c r="B33" s="66"/>
      <c r="C33" s="67"/>
      <c r="E33" s="60">
        <v>0</v>
      </c>
      <c r="F33" s="61">
        <v>0</v>
      </c>
      <c r="G33" s="60">
        <v>0</v>
      </c>
      <c r="H33" s="60">
        <f t="shared" si="3"/>
        <v>0</v>
      </c>
      <c r="I33" s="62">
        <f>I32+H33</f>
        <v>87951.2</v>
      </c>
      <c r="J33" s="24">
        <v>-3</v>
      </c>
      <c r="L33" s="68"/>
    </row>
    <row r="34" spans="1:12" ht="31.5" customHeight="1">
      <c r="B34" s="66"/>
      <c r="C34" s="67"/>
      <c r="E34" s="60">
        <v>0</v>
      </c>
      <c r="F34" s="61">
        <v>0</v>
      </c>
      <c r="G34" s="60">
        <v>0</v>
      </c>
      <c r="H34" s="60">
        <f t="shared" si="3"/>
        <v>0</v>
      </c>
      <c r="I34" s="62">
        <f>I33+H34</f>
        <v>87951.2</v>
      </c>
      <c r="J34" s="24">
        <v>-4</v>
      </c>
      <c r="L34" s="68"/>
    </row>
    <row r="35" spans="1:12" ht="31.5" customHeight="1">
      <c r="B35" s="66"/>
      <c r="C35" s="67"/>
      <c r="E35" s="60">
        <v>0</v>
      </c>
      <c r="F35" s="61">
        <v>0</v>
      </c>
      <c r="G35" s="60">
        <v>0</v>
      </c>
      <c r="H35" s="60">
        <f t="shared" si="3"/>
        <v>0</v>
      </c>
      <c r="I35" s="62">
        <f>I34+H35</f>
        <v>87951.2</v>
      </c>
      <c r="J35" s="24">
        <v>-5</v>
      </c>
      <c r="L35" s="68"/>
    </row>
    <row r="36" spans="1:12" ht="31.5" customHeight="1">
      <c r="B36" s="66"/>
      <c r="C36" s="67"/>
      <c r="E36" s="60">
        <v>0</v>
      </c>
      <c r="F36" s="61">
        <v>0</v>
      </c>
      <c r="G36" s="60">
        <v>0</v>
      </c>
      <c r="H36" s="60">
        <f t="shared" si="3"/>
        <v>0</v>
      </c>
      <c r="I36" s="62">
        <f t="shared" ref="I36:I39" si="4">I35+H36</f>
        <v>87951.2</v>
      </c>
      <c r="J36" s="24">
        <v>-6</v>
      </c>
      <c r="L36" s="68"/>
    </row>
    <row r="37" spans="1:12" ht="31.5" customHeight="1">
      <c r="B37" s="66"/>
      <c r="C37" s="67"/>
      <c r="E37" s="60">
        <v>0</v>
      </c>
      <c r="F37" s="61">
        <v>0</v>
      </c>
      <c r="G37" s="60">
        <v>0</v>
      </c>
      <c r="H37" s="60">
        <f t="shared" si="3"/>
        <v>0</v>
      </c>
      <c r="I37" s="62">
        <f t="shared" si="4"/>
        <v>87951.2</v>
      </c>
      <c r="J37" s="24">
        <v>-7</v>
      </c>
      <c r="L37" s="68"/>
    </row>
    <row r="38" spans="1:12" ht="31.5" customHeight="1">
      <c r="B38" s="66"/>
      <c r="C38" s="67"/>
      <c r="E38" s="60">
        <v>0</v>
      </c>
      <c r="F38" s="61">
        <v>0</v>
      </c>
      <c r="G38" s="60">
        <v>0</v>
      </c>
      <c r="H38" s="60">
        <f t="shared" si="3"/>
        <v>0</v>
      </c>
      <c r="I38" s="62">
        <f t="shared" si="4"/>
        <v>87951.2</v>
      </c>
      <c r="J38" s="24">
        <v>-8</v>
      </c>
      <c r="L38" s="68"/>
    </row>
    <row r="39" spans="1:12" ht="31.5" customHeight="1">
      <c r="B39" s="66"/>
      <c r="C39" s="67"/>
      <c r="E39" s="60">
        <v>0</v>
      </c>
      <c r="F39" s="61">
        <v>0</v>
      </c>
      <c r="G39" s="60">
        <v>0</v>
      </c>
      <c r="H39" s="60">
        <f t="shared" si="3"/>
        <v>0</v>
      </c>
      <c r="I39" s="62">
        <f t="shared" si="4"/>
        <v>87951.2</v>
      </c>
      <c r="J39" s="24">
        <v>-9</v>
      </c>
      <c r="L39" s="68"/>
    </row>
    <row r="42" spans="1:12">
      <c r="A42" s="69"/>
      <c r="B42" s="70"/>
      <c r="D42" s="3"/>
      <c r="E42" s="3"/>
      <c r="F42" s="3"/>
      <c r="G42" s="3"/>
      <c r="H42" s="3"/>
      <c r="I42" s="3"/>
      <c r="J42" s="3"/>
      <c r="K42" s="4"/>
      <c r="L42" s="3"/>
    </row>
  </sheetData>
  <mergeCells count="16">
    <mergeCell ref="C10:D10"/>
    <mergeCell ref="A2:L2"/>
    <mergeCell ref="A3:L3"/>
    <mergeCell ref="C6:D6"/>
    <mergeCell ref="C7:D7"/>
    <mergeCell ref="C8:D8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</mergeCells>
  <printOptions horizontalCentered="1"/>
  <pageMargins left="0" right="0" top="0.5" bottom="0.5" header="0.3" footer="0.3"/>
  <pageSetup paperSize="5" scale="74" fitToHeight="2" orientation="landscape" r:id="rId1"/>
  <headerFooter>
    <oddFooter>&amp;L&amp;Z&amp;F&amp;C&amp;P of &amp;N&amp;Rprinted 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FY20</vt:lpstr>
      <vt:lpstr>'Budget FY20'!Print_Area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Rinaldo-Ducat, Mary (InfoTechServ)</cp:lastModifiedBy>
  <cp:lastPrinted>2019-02-01T18:44:00Z</cp:lastPrinted>
  <dcterms:created xsi:type="dcterms:W3CDTF">2002-01-11T18:30:13Z</dcterms:created>
  <dcterms:modified xsi:type="dcterms:W3CDTF">2019-02-01T18:45:00Z</dcterms:modified>
</cp:coreProperties>
</file>