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Budget\Fiscal Year 2018\"/>
    </mc:Choice>
  </mc:AlternateContent>
  <bookViews>
    <workbookView xWindow="240" yWindow="90" windowWidth="15480" windowHeight="11580" tabRatio="473"/>
  </bookViews>
  <sheets>
    <sheet name="Sorted by Dept (2)" sheetId="15" r:id="rId1"/>
    <sheet name="Sorted by Dept" sheetId="14" r:id="rId2"/>
    <sheet name="Revised One-Time &amp; Capital" sheetId="13" r:id="rId3"/>
  </sheets>
  <calcPr calcId="152511"/>
</workbook>
</file>

<file path=xl/calcChain.xml><?xml version="1.0" encoding="utf-8"?>
<calcChain xmlns="http://schemas.openxmlformats.org/spreadsheetml/2006/main">
  <c r="R42" i="15" l="1"/>
  <c r="R41" i="15"/>
  <c r="R30" i="15"/>
  <c r="R23" i="15"/>
  <c r="R22" i="15"/>
  <c r="R20" i="15"/>
  <c r="R19" i="15"/>
  <c r="R18" i="15"/>
  <c r="R17" i="15"/>
  <c r="R13" i="15"/>
  <c r="R12" i="15"/>
  <c r="R10" i="15"/>
  <c r="R9" i="15"/>
  <c r="R8" i="15"/>
  <c r="A30" i="15" l="1"/>
  <c r="A31" i="15" s="1"/>
  <c r="A32" i="15" s="1"/>
  <c r="A33" i="15" s="1"/>
  <c r="A34" i="15" s="1"/>
  <c r="A35" i="15" s="1"/>
  <c r="A36" i="15" s="1"/>
  <c r="A37" i="15" s="1"/>
  <c r="A38" i="15" s="1"/>
  <c r="A39" i="15" s="1"/>
  <c r="A40" i="15" s="1"/>
  <c r="A41" i="15" s="1"/>
  <c r="A42" i="15" s="1"/>
  <c r="N43" i="15"/>
  <c r="L43" i="15"/>
  <c r="A8" i="15"/>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42" i="15"/>
  <c r="P41" i="15"/>
  <c r="P9" i="15"/>
  <c r="P8" i="15"/>
  <c r="P7" i="15"/>
  <c r="R7" i="15" s="1"/>
  <c r="P43" i="15" l="1"/>
  <c r="R11" i="15"/>
  <c r="R14" i="15" s="1"/>
  <c r="R15" i="15" s="1"/>
  <c r="R16" i="15" s="1"/>
  <c r="R21" i="15" s="1"/>
  <c r="R24" i="15" s="1"/>
  <c r="R25" i="15" s="1"/>
  <c r="R26" i="15" s="1"/>
  <c r="R27" i="15" s="1"/>
  <c r="R28" i="15" s="1"/>
  <c r="R29" i="15" s="1"/>
  <c r="R31" i="15" s="1"/>
  <c r="R32" i="15" s="1"/>
  <c r="R33" i="15" s="1"/>
  <c r="R34" i="15" s="1"/>
  <c r="R35" i="15" s="1"/>
  <c r="R36" i="15" s="1"/>
  <c r="R37" i="15" s="1"/>
  <c r="R38" i="15" s="1"/>
  <c r="R39" i="15" s="1"/>
  <c r="R40" i="15" s="1"/>
  <c r="A12" i="14"/>
  <c r="A13" i="14"/>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11" i="14"/>
  <c r="A10" i="14"/>
  <c r="P12" i="14"/>
  <c r="P39" i="14" l="1"/>
  <c r="N70" i="14"/>
  <c r="P43" i="14"/>
  <c r="P53" i="14"/>
  <c r="P18" i="14" l="1"/>
  <c r="P19" i="14"/>
  <c r="P20" i="14"/>
  <c r="P21" i="14"/>
  <c r="L70" i="14"/>
  <c r="P46" i="14"/>
  <c r="P45" i="14"/>
  <c r="P44" i="14"/>
  <c r="P37" i="14"/>
  <c r="P52" i="14"/>
  <c r="P51" i="14"/>
  <c r="P14" i="14"/>
  <c r="P13" i="14"/>
  <c r="P50" i="14"/>
  <c r="P49" i="14"/>
  <c r="P48" i="14"/>
  <c r="P47" i="14"/>
  <c r="P22" i="14"/>
  <c r="P42" i="14"/>
  <c r="P68" i="14"/>
  <c r="P67" i="14"/>
  <c r="P66" i="14"/>
  <c r="P41" i="14"/>
  <c r="P65" i="14"/>
  <c r="P64" i="14"/>
  <c r="P60" i="14"/>
  <c r="P40" i="14"/>
  <c r="P59" i="14"/>
  <c r="P58" i="14"/>
  <c r="P57" i="14"/>
  <c r="P56" i="14"/>
  <c r="P55" i="14"/>
  <c r="P54" i="14"/>
  <c r="P38" i="14"/>
  <c r="P62" i="14"/>
  <c r="P17" i="14"/>
  <c r="P36" i="14"/>
  <c r="P35" i="14"/>
  <c r="P34" i="14"/>
  <c r="P33" i="14"/>
  <c r="P32" i="14"/>
  <c r="P31" i="14"/>
  <c r="P30" i="14"/>
  <c r="P29" i="14"/>
  <c r="P28" i="14"/>
  <c r="P27" i="14"/>
  <c r="P26" i="14"/>
  <c r="P11" i="14"/>
  <c r="P10" i="14"/>
  <c r="P16" i="14"/>
  <c r="P61" i="14"/>
  <c r="P63" i="14"/>
  <c r="P15" i="14"/>
  <c r="P25" i="14"/>
  <c r="P24" i="14"/>
  <c r="P23" i="14"/>
  <c r="P7" i="14"/>
  <c r="R7" i="14" s="1"/>
  <c r="R8" i="14" s="1"/>
  <c r="R9" i="14" s="1"/>
  <c r="R10" i="14" s="1"/>
  <c r="R11" i="14" s="1"/>
  <c r="R12" i="14" s="1"/>
  <c r="R13" i="14" s="1"/>
  <c r="R14" i="14" s="1"/>
  <c r="R15" i="14" s="1"/>
  <c r="R16" i="14" s="1"/>
  <c r="R17" i="14" s="1"/>
  <c r="R18" i="14" s="1"/>
  <c r="R19" i="14" s="1"/>
  <c r="R20" i="14" s="1"/>
  <c r="R21" i="14" s="1"/>
  <c r="R22" i="14" s="1"/>
  <c r="R23" i="14" s="1"/>
  <c r="R24" i="14" s="1"/>
  <c r="R25" i="14" s="1"/>
  <c r="R26" i="14" s="1"/>
  <c r="R27" i="14" s="1"/>
  <c r="R28" i="14" s="1"/>
  <c r="R29" i="14" s="1"/>
  <c r="R30" i="14" s="1"/>
  <c r="R31" i="14" s="1"/>
  <c r="R32" i="14" s="1"/>
  <c r="R33" i="14" s="1"/>
  <c r="R34" i="14" s="1"/>
  <c r="R35" i="14" s="1"/>
  <c r="R36" i="14" s="1"/>
  <c r="R37" i="14" s="1"/>
  <c r="R38" i="14" s="1"/>
  <c r="R39" i="14" s="1"/>
  <c r="R40" i="14" s="1"/>
  <c r="R41" i="14" s="1"/>
  <c r="R42" i="14" s="1"/>
  <c r="R43" i="14" s="1"/>
  <c r="R44" i="14" s="1"/>
  <c r="R45" i="14" s="1"/>
  <c r="R46" i="14" s="1"/>
  <c r="R47" i="14" s="1"/>
  <c r="R48" i="14" s="1"/>
  <c r="R49" i="14" s="1"/>
  <c r="R50" i="14" s="1"/>
  <c r="R51" i="14" s="1"/>
  <c r="R52" i="14" s="1"/>
  <c r="R53" i="14" s="1"/>
  <c r="R54" i="14" s="1"/>
  <c r="R55" i="14" s="1"/>
  <c r="R56" i="14" s="1"/>
  <c r="R57" i="14" s="1"/>
  <c r="R58" i="14" s="1"/>
  <c r="R59" i="14" s="1"/>
  <c r="R60" i="14" s="1"/>
  <c r="R61" i="14" s="1"/>
  <c r="R62" i="14" s="1"/>
  <c r="R63" i="14" s="1"/>
  <c r="R64" i="14" s="1"/>
  <c r="R65" i="14" s="1"/>
  <c r="R66" i="14" s="1"/>
  <c r="R67" i="14" s="1"/>
  <c r="R68" i="14" s="1"/>
  <c r="R69" i="14" s="1"/>
  <c r="P9" i="14"/>
  <c r="P70" i="14" l="1"/>
  <c r="P23" i="13"/>
  <c r="P24" i="13" s="1"/>
  <c r="P25" i="13" s="1"/>
  <c r="P26" i="13" s="1"/>
  <c r="P27" i="13" s="1"/>
  <c r="P28" i="13" s="1"/>
  <c r="P29" i="13" s="1"/>
  <c r="P30" i="13" s="1"/>
  <c r="P31" i="13" s="1"/>
  <c r="P32" i="13" s="1"/>
  <c r="P33" i="13" s="1"/>
  <c r="P34" i="13" s="1"/>
  <c r="P35" i="13" s="1"/>
  <c r="P36" i="13" s="1"/>
  <c r="P37" i="13" s="1"/>
  <c r="P38" i="13" s="1"/>
  <c r="P39" i="13" s="1"/>
  <c r="P40" i="13" s="1"/>
  <c r="P41" i="13" s="1"/>
  <c r="P42" i="13" s="1"/>
  <c r="P43" i="13" s="1"/>
  <c r="P44" i="13" s="1"/>
  <c r="P45" i="13" s="1"/>
  <c r="P46" i="13" s="1"/>
  <c r="P47" i="13" s="1"/>
  <c r="P48" i="13" s="1"/>
  <c r="P49" i="13" s="1"/>
  <c r="P50" i="13" s="1"/>
  <c r="P51" i="13" s="1"/>
  <c r="P52" i="13" s="1"/>
  <c r="P53" i="13" s="1"/>
  <c r="P54" i="13" s="1"/>
  <c r="P55" i="13" s="1"/>
  <c r="P56" i="13" s="1"/>
  <c r="P57" i="13" s="1"/>
  <c r="P58" i="13" s="1"/>
  <c r="P59" i="13" s="1"/>
  <c r="P60" i="13" s="1"/>
  <c r="P61" i="13" s="1"/>
  <c r="P62" i="13" s="1"/>
  <c r="P63" i="13" s="1"/>
  <c r="P64" i="13" s="1"/>
  <c r="P65" i="13" s="1"/>
  <c r="P66" i="13" s="1"/>
  <c r="P67" i="13" s="1"/>
  <c r="N23" i="13"/>
  <c r="N24" i="13"/>
  <c r="N25" i="13"/>
  <c r="N26" i="13"/>
  <c r="N27" i="13"/>
  <c r="N28" i="13"/>
  <c r="N29" i="13"/>
  <c r="N30" i="13"/>
  <c r="N34" i="13"/>
  <c r="N35" i="13"/>
  <c r="N36" i="13"/>
  <c r="N37" i="13"/>
  <c r="N38" i="13"/>
  <c r="N39" i="13"/>
  <c r="N40" i="13"/>
  <c r="N41" i="13"/>
  <c r="N42" i="13"/>
  <c r="N43" i="13"/>
  <c r="N44" i="13"/>
  <c r="N45" i="13"/>
  <c r="N46" i="13"/>
  <c r="N47" i="13"/>
  <c r="N48" i="13"/>
  <c r="N49" i="13"/>
  <c r="N50" i="13"/>
  <c r="N51" i="13"/>
  <c r="N52" i="13"/>
  <c r="N53" i="13"/>
  <c r="N54" i="13"/>
  <c r="L70" i="13"/>
  <c r="N67" i="13"/>
  <c r="N66" i="13"/>
  <c r="N65" i="13"/>
  <c r="N19" i="13"/>
  <c r="N63" i="13"/>
  <c r="N62" i="13"/>
  <c r="N61" i="13"/>
  <c r="N64" i="13"/>
  <c r="N60" i="13"/>
  <c r="N59" i="13"/>
  <c r="N33" i="13" l="1"/>
  <c r="N20" i="13"/>
  <c r="N21" i="13"/>
  <c r="N22" i="13"/>
  <c r="N31" i="13"/>
  <c r="N32" i="13"/>
  <c r="N17" i="13"/>
  <c r="N18" i="13"/>
  <c r="N16" i="13"/>
  <c r="N11" i="13"/>
  <c r="N12" i="13"/>
  <c r="N13" i="13"/>
  <c r="N14" i="13"/>
  <c r="N15" i="13"/>
  <c r="J70" i="13" l="1"/>
  <c r="N58" i="13"/>
  <c r="N57" i="13"/>
  <c r="N56" i="13"/>
  <c r="N55" i="13"/>
  <c r="N10" i="13"/>
  <c r="N9" i="13"/>
  <c r="P9" i="13" s="1"/>
  <c r="N70" i="13" l="1"/>
  <c r="P10" i="13"/>
  <c r="P11" i="13" l="1"/>
  <c r="P12" i="13" s="1"/>
  <c r="P13" i="13" s="1"/>
  <c r="P14" i="13" s="1"/>
  <c r="P15" i="13" s="1"/>
  <c r="P16" i="13" s="1"/>
  <c r="P17" i="13" s="1"/>
  <c r="P18" i="13" s="1"/>
  <c r="P19" i="13" s="1"/>
  <c r="P20" i="13" s="1"/>
  <c r="P21" i="13" s="1"/>
  <c r="P22" i="13" s="1"/>
</calcChain>
</file>

<file path=xl/sharedStrings.xml><?xml version="1.0" encoding="utf-8"?>
<sst xmlns="http://schemas.openxmlformats.org/spreadsheetml/2006/main" count="611" uniqueCount="127">
  <si>
    <t>CENTRAL CONNECTICUT STATE UNIVERSITY</t>
  </si>
  <si>
    <t>One-Time</t>
  </si>
  <si>
    <t>Total Request</t>
  </si>
  <si>
    <t>One-Time &amp; Capital Requests</t>
  </si>
  <si>
    <t>Capital</t>
  </si>
  <si>
    <t>Description</t>
  </si>
  <si>
    <t>"Running" Total</t>
  </si>
  <si>
    <t>Summary of Impact</t>
  </si>
  <si>
    <t>Area</t>
  </si>
  <si>
    <t># of Items</t>
  </si>
  <si>
    <t>Cost Per Item</t>
  </si>
  <si>
    <t xml:space="preserve">   </t>
  </si>
  <si>
    <t xml:space="preserve"> Due to possible tax implications, do not include any Capital Requests for ITBD, student center, food service/dining halls, bookstore or residence life.  These requests should be included under the One-Time category only.</t>
  </si>
  <si>
    <t xml:space="preserve"> Do not include requests that would be considered a project - these requests should be submitted to the Chief Administrative Officer.</t>
  </si>
  <si>
    <t xml:space="preserve"> Do not include requests for technology type items that cannot be supported by IT.</t>
  </si>
  <si>
    <t>Priority</t>
  </si>
  <si>
    <t>FY 2018 BUDGET CHANGE EXECUTIVE SUMMARY</t>
  </si>
  <si>
    <t>Fiscal Year</t>
  </si>
  <si>
    <t>Budget/Budget FY18/Budget Instructions/FY18 OneTime-Capital Request (Revised One-Time &amp; Capital)</t>
  </si>
  <si>
    <t>Identify the fiscal year that the request will be received/paid in under the column "Fiscal Year".  If the request crosses multiple fiscal years identify the amount for each fiscal year.</t>
  </si>
  <si>
    <t>CAO</t>
  </si>
  <si>
    <t>POLC</t>
  </si>
  <si>
    <t>EM</t>
  </si>
  <si>
    <t>FM</t>
  </si>
  <si>
    <t>Verint Cameras</t>
  </si>
  <si>
    <t>Verint PTZ Cameras</t>
  </si>
  <si>
    <t>Police Server Hardware</t>
  </si>
  <si>
    <t>Architectural Workstations</t>
  </si>
  <si>
    <t>Digital RF and Console</t>
  </si>
  <si>
    <t>Verint Storage Device and Recorders</t>
  </si>
  <si>
    <t xml:space="preserve">Copernicus Distributed Antenna System </t>
  </si>
  <si>
    <t>Tunnel Distributed Antenna System</t>
  </si>
  <si>
    <t>&gt;1</t>
  </si>
  <si>
    <t xml:space="preserve">Touch Screens </t>
  </si>
  <si>
    <t>EHS</t>
  </si>
  <si>
    <t>AED Additions (CB, SM, MRCH, HK)</t>
  </si>
  <si>
    <t>Emergency Lighting Battery Upgrades (TG, SN, EB, HB, AF, HW)</t>
  </si>
  <si>
    <t>Bichum Lab Flow Demonstration Channel</t>
  </si>
  <si>
    <t>Invensys HVAC Monitoring Upgrade</t>
  </si>
  <si>
    <t>Welte LED Lighting Equipment</t>
  </si>
  <si>
    <t>Welte Pit Filler</t>
  </si>
  <si>
    <t>Copernicus Personna Doors &amp; Locks (500)</t>
  </si>
  <si>
    <t>Student Center Personna Locks</t>
  </si>
  <si>
    <t>Memorial Hall Personna Locks</t>
  </si>
  <si>
    <t>Library Personna Locks</t>
  </si>
  <si>
    <t>East Hall Personna Locks</t>
  </si>
  <si>
    <t>ATHL</t>
  </si>
  <si>
    <t>Summer School Tuition</t>
  </si>
  <si>
    <t>COPY</t>
  </si>
  <si>
    <t>Copy Center Web to Print</t>
  </si>
  <si>
    <t>Snow Removal Trucks with plow/sander</t>
  </si>
  <si>
    <t>Ford F350 (Receiving)</t>
  </si>
  <si>
    <t>Ford Transit Connects (Carp, Plbg, Key Shop)</t>
  </si>
  <si>
    <t>Ford Escape</t>
  </si>
  <si>
    <t>Golf Carts</t>
  </si>
  <si>
    <t>Enclosed Golf Cart</t>
  </si>
  <si>
    <t>Bobcat Tool Cat (Snow Removal)</t>
  </si>
  <si>
    <t>Sweeper</t>
  </si>
  <si>
    <t>Wide Format Engineering Copier</t>
  </si>
  <si>
    <t>Chief Car</t>
  </si>
  <si>
    <t>Commander Vehicle</t>
  </si>
  <si>
    <t>Lieutenant Vehicle</t>
  </si>
  <si>
    <t>Cruiser Camera Installation</t>
  </si>
  <si>
    <t>Bubble replacement facility rental</t>
  </si>
  <si>
    <t>Bubble replacement transportation</t>
  </si>
  <si>
    <t>Bubble replacement game management</t>
  </si>
  <si>
    <t>AED AED signage</t>
  </si>
  <si>
    <t>Prefab softball press box</t>
  </si>
  <si>
    <t>Enclose baseball press box</t>
  </si>
  <si>
    <t>Topdressing on fields</t>
  </si>
  <si>
    <t>Restripe track lines</t>
  </si>
  <si>
    <t>Signage/branding initative</t>
  </si>
  <si>
    <t>Kaiser WBB and FB glass doors</t>
  </si>
  <si>
    <t>Treadmill (S &amp; C)</t>
  </si>
  <si>
    <t>Portable Netting (LAX)</t>
  </si>
  <si>
    <t>Horns-soccer scoreboard</t>
  </si>
  <si>
    <t>Horns-football scoreboard</t>
  </si>
  <si>
    <t>Drain pool</t>
  </si>
  <si>
    <t>CCTV Installation Kaiser Lot</t>
  </si>
  <si>
    <t>CCTV Installation Copernicus</t>
  </si>
  <si>
    <t>CCTV Installation Library</t>
  </si>
  <si>
    <t>CCTV Installation Welte</t>
  </si>
  <si>
    <t>CCTV Installation Davidson</t>
  </si>
  <si>
    <t>CCTV Installation Soccer Field</t>
  </si>
  <si>
    <t>CCTV Installation Welte Garage</t>
  </si>
  <si>
    <t>CCTV Installation Kaiser</t>
  </si>
  <si>
    <t>CCTV Installation Vance Garage</t>
  </si>
  <si>
    <t>Copernicus Garage Lighting Upgrades</t>
  </si>
  <si>
    <t>Student Center Garage Lighting Upgrades</t>
  </si>
  <si>
    <t>Vance Garage Lighting Upgrades</t>
  </si>
  <si>
    <t>Welte Garage Lighting Upgrades</t>
  </si>
  <si>
    <t>Item #</t>
  </si>
  <si>
    <t>Digital RF and Dispatch</t>
  </si>
  <si>
    <t>Existing Dispatch console compliant until 2019, analog to digital conversion</t>
  </si>
  <si>
    <t>Health &amp; Safety</t>
  </si>
  <si>
    <t>Architectural Computer</t>
  </si>
  <si>
    <t>Architectural Computers</t>
  </si>
  <si>
    <t>Welte Sound System</t>
  </si>
  <si>
    <t>Summer School Tuition (FY18)</t>
  </si>
  <si>
    <t>AED signage</t>
  </si>
  <si>
    <t>Arute Field Sound System</t>
  </si>
  <si>
    <t>Locker Room Upgrades</t>
  </si>
  <si>
    <t>Campus project support</t>
  </si>
  <si>
    <t>Existing software beyond useful life/maintain campus infrastructure</t>
  </si>
  <si>
    <t xml:space="preserve">Maintain campus infrastructure </t>
  </si>
  <si>
    <t>Sustainability transportation</t>
  </si>
  <si>
    <t>Existing system exceeded useful life/support campus events</t>
  </si>
  <si>
    <t>Support campus</t>
  </si>
  <si>
    <t>Student athlete academic support</t>
  </si>
  <si>
    <t>Alternate space during New Rec Ctr constr.</t>
  </si>
  <si>
    <t>Support student athletes</t>
  </si>
  <si>
    <t>3</t>
  </si>
  <si>
    <t>1</t>
  </si>
  <si>
    <t>2</t>
  </si>
  <si>
    <t>Summer School Tuition (FY17)</t>
  </si>
  <si>
    <t>CAO-Administrative Affairs</t>
  </si>
  <si>
    <t>Bobcat Tool Cat (Snow Rem)</t>
  </si>
  <si>
    <t>Energy savings initiative with 2.3 year payback and 338 % 10 year ROI</t>
  </si>
  <si>
    <t>Police Server Conversion</t>
  </si>
  <si>
    <t xml:space="preserve">Existing hardware beyond useful life/conversion of softwares to new hardware required </t>
  </si>
  <si>
    <t>Phase I Digital RF and Dispatch Console</t>
  </si>
  <si>
    <t>Phase I equipment to replace existing Dispatch console unit at the Police Dept, which will be compliant unti 2019, additional funds will be required in upcoming fiscal years to complete analog to digital conversion</t>
  </si>
  <si>
    <t>AED Additions (CB, SM, HK)</t>
  </si>
  <si>
    <t>Health &amp; Safety/Sustainability</t>
  </si>
  <si>
    <t>Recruiting</t>
  </si>
  <si>
    <t>Bubble replacement facility rental/transportation/game management</t>
  </si>
  <si>
    <t>Energy savings initiative with 2.3 year payback and 338 % 10 year ROI/Sustainability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</si>
</sst>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44" formatCode="_(&quot;$&quot;* #,##0.00_);_(&quot;$&quot;* \(#,##0.00\);_(&quot;$&quot;* &quot;-&quot;??_);_(@_)"/>
    <numFmt numFmtId="164" formatCode="_(* #,##0_);_(* \(#,##0\);_(* &quot;-&quot;??_);_(@_)"/>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i/>
      <sz val="12"/>
      <name val="Arial"/>
      <family val="2"/>
    </font>
    <font>
      <b/>
      <sz val="12"/>
      <color rgb="FFFF0000"/>
      <name val="Arial"/>
      <family val="2"/>
    </font>
    <font>
      <sz val="12"/>
      <name val="Arial"/>
      <family val="2"/>
    </font>
    <font>
      <sz val="12"/>
      <color theme="1"/>
      <name val="Arial"/>
      <family val="2"/>
    </font>
    <font>
      <b/>
      <sz val="14"/>
      <name val="Arial"/>
      <family val="2"/>
    </font>
    <font>
      <i/>
      <sz val="14"/>
      <name val="Arial"/>
      <family val="2"/>
    </font>
    <font>
      <b/>
      <sz val="14"/>
      <color rgb="FFFF0000"/>
      <name val="Arial"/>
      <family val="2"/>
    </font>
    <font>
      <sz val="14"/>
      <name val="Arial"/>
      <family val="2"/>
    </font>
    <font>
      <sz val="14"/>
      <color theme="1"/>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s>
  <cellStyleXfs count="22">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25">
    <xf numFmtId="0" fontId="0" fillId="0" borderId="0" xfId="0"/>
    <xf numFmtId="0" fontId="3" fillId="0" borderId="0" xfId="0" applyFont="1" applyFill="1" applyBorder="1"/>
    <xf numFmtId="0" fontId="3" fillId="0" borderId="0" xfId="0" applyFont="1" applyFill="1" applyBorder="1" applyAlignment="1">
      <alignment horizontal="center"/>
    </xf>
    <xf numFmtId="164" fontId="3" fillId="0" borderId="0" xfId="1" applyNumberFormat="1" applyFont="1" applyFill="1" applyBorder="1" applyAlignment="1">
      <alignment horizontal="center"/>
    </xf>
    <xf numFmtId="37" fontId="3" fillId="0" borderId="0" xfId="1" applyNumberFormat="1" applyFont="1" applyFill="1" applyBorder="1" applyAlignment="1">
      <alignment horizontal="center"/>
    </xf>
    <xf numFmtId="5" fontId="3" fillId="0" borderId="0" xfId="1" applyNumberFormat="1" applyFont="1" applyFill="1" applyBorder="1" applyAlignment="1"/>
    <xf numFmtId="5" fontId="3" fillId="0" borderId="0" xfId="1" applyNumberFormat="1" applyFont="1" applyFill="1" applyBorder="1" applyAlignment="1">
      <alignment horizontal="center"/>
    </xf>
    <xf numFmtId="5" fontId="3" fillId="0" borderId="0" xfId="1" applyNumberFormat="1" applyFont="1" applyFill="1" applyBorder="1"/>
    <xf numFmtId="164" fontId="3" fillId="0" borderId="0" xfId="1" applyNumberFormat="1" applyFont="1" applyFill="1" applyBorder="1"/>
    <xf numFmtId="164" fontId="3" fillId="0" borderId="0" xfId="1" applyNumberFormat="1" applyFont="1" applyFill="1" applyBorder="1" applyAlignment="1"/>
    <xf numFmtId="37" fontId="3" fillId="0" borderId="0" xfId="0" applyNumberFormat="1" applyFont="1" applyFill="1" applyBorder="1" applyAlignment="1"/>
    <xf numFmtId="49" fontId="3" fillId="0" borderId="0" xfId="0" applyNumberFormat="1" applyFont="1" applyFill="1" applyBorder="1"/>
    <xf numFmtId="0" fontId="4" fillId="0" borderId="3" xfId="0" applyFont="1" applyFill="1" applyBorder="1" applyAlignment="1">
      <alignment horizontal="center"/>
    </xf>
    <xf numFmtId="0" fontId="5" fillId="0" borderId="3" xfId="0" applyFont="1" applyFill="1" applyBorder="1" applyAlignment="1">
      <alignment horizontal="center" wrapText="1"/>
    </xf>
    <xf numFmtId="0" fontId="3" fillId="0" borderId="1" xfId="0" applyFont="1" applyFill="1" applyBorder="1" applyAlignment="1">
      <alignment horizontal="center" wrapText="1"/>
    </xf>
    <xf numFmtId="164" fontId="3" fillId="0" borderId="1" xfId="1" applyNumberFormat="1" applyFont="1" applyFill="1" applyBorder="1" applyAlignment="1">
      <alignment horizontal="center" wrapText="1"/>
    </xf>
    <xf numFmtId="37" fontId="3" fillId="0" borderId="1" xfId="1" applyNumberFormat="1" applyFont="1" applyFill="1" applyBorder="1" applyAlignment="1">
      <alignment horizontal="center" wrapText="1"/>
    </xf>
    <xf numFmtId="5" fontId="3" fillId="0" borderId="1" xfId="1" applyNumberFormat="1" applyFont="1" applyFill="1" applyBorder="1" applyAlignment="1">
      <alignment horizontal="center" wrapText="1"/>
    </xf>
    <xf numFmtId="44" fontId="3" fillId="0" borderId="1" xfId="1" applyFont="1" applyFill="1" applyBorder="1" applyAlignment="1">
      <alignment horizontal="center" wrapText="1"/>
    </xf>
    <xf numFmtId="49" fontId="3" fillId="0" borderId="1" xfId="0" applyNumberFormat="1"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horizontal="center" wrapText="1"/>
    </xf>
    <xf numFmtId="164" fontId="3" fillId="0" borderId="0" xfId="1" applyNumberFormat="1" applyFont="1" applyFill="1" applyBorder="1" applyAlignment="1">
      <alignment horizontal="center" wrapText="1"/>
    </xf>
    <xf numFmtId="5" fontId="3" fillId="0" borderId="0" xfId="1" applyNumberFormat="1" applyFont="1" applyFill="1" applyBorder="1" applyAlignment="1">
      <alignment horizontal="center" wrapText="1"/>
    </xf>
    <xf numFmtId="44" fontId="3" fillId="0" borderId="0" xfId="1" applyFont="1" applyFill="1" applyBorder="1" applyAlignment="1">
      <alignment horizontal="center" wrapText="1"/>
    </xf>
    <xf numFmtId="49" fontId="3" fillId="0" borderId="0" xfId="0" applyNumberFormat="1" applyFont="1" applyFill="1" applyBorder="1" applyAlignment="1">
      <alignment horizontal="center"/>
    </xf>
    <xf numFmtId="0" fontId="6" fillId="0" borderId="0" xfId="0" applyFont="1" applyFill="1" applyBorder="1" applyAlignment="1">
      <alignment vertical="top"/>
    </xf>
    <xf numFmtId="0" fontId="6" fillId="0" borderId="0" xfId="0" applyFont="1" applyFill="1" applyBorder="1" applyAlignment="1">
      <alignment horizontal="center" vertical="top"/>
    </xf>
    <xf numFmtId="9" fontId="6" fillId="0" borderId="0" xfId="0" applyNumberFormat="1" applyFont="1" applyFill="1" applyBorder="1" applyAlignment="1">
      <alignment vertical="top" wrapText="1"/>
    </xf>
    <xf numFmtId="6" fontId="6" fillId="0" borderId="0" xfId="0" applyNumberFormat="1" applyFont="1" applyFill="1" applyBorder="1" applyAlignment="1">
      <alignment vertical="top" wrapText="1"/>
    </xf>
    <xf numFmtId="164" fontId="6" fillId="0" borderId="0" xfId="1" applyNumberFormat="1" applyFont="1" applyFill="1" applyBorder="1" applyAlignment="1">
      <alignment horizontal="center" vertical="top"/>
    </xf>
    <xf numFmtId="37" fontId="6" fillId="0" borderId="0" xfId="1" applyNumberFormat="1" applyFont="1" applyFill="1" applyBorder="1" applyAlignment="1">
      <alignment horizontal="center" vertical="top"/>
    </xf>
    <xf numFmtId="5" fontId="6" fillId="0" borderId="0" xfId="1" applyNumberFormat="1" applyFont="1" applyFill="1" applyBorder="1" applyAlignment="1">
      <alignment vertical="top"/>
    </xf>
    <xf numFmtId="5" fontId="6" fillId="0" borderId="0" xfId="1" applyNumberFormat="1" applyFont="1" applyFill="1" applyBorder="1" applyAlignment="1">
      <alignment horizontal="center" vertical="top"/>
    </xf>
    <xf numFmtId="164" fontId="6" fillId="0" borderId="0" xfId="1" applyNumberFormat="1" applyFont="1" applyFill="1" applyBorder="1" applyAlignment="1">
      <alignment vertical="top"/>
    </xf>
    <xf numFmtId="37" fontId="6" fillId="0" borderId="0" xfId="0" applyNumberFormat="1" applyFont="1" applyFill="1" applyBorder="1" applyAlignment="1">
      <alignment vertical="top"/>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horizontal="center" vertical="top"/>
    </xf>
    <xf numFmtId="49" fontId="6" fillId="0" borderId="0" xfId="0" applyNumberFormat="1" applyFont="1" applyAlignment="1">
      <alignment horizontal="center"/>
    </xf>
    <xf numFmtId="9" fontId="6" fillId="0" borderId="0" xfId="0" applyNumberFormat="1" applyFont="1" applyFill="1" applyBorder="1" applyAlignment="1">
      <alignment horizontal="center" vertical="top" wrapText="1"/>
    </xf>
    <xf numFmtId="0" fontId="6" fillId="0" borderId="0" xfId="0" applyFont="1" applyFill="1" applyAlignment="1">
      <alignment wrapText="1"/>
    </xf>
    <xf numFmtId="5" fontId="7" fillId="0" borderId="0" xfId="0" applyNumberFormat="1" applyFont="1"/>
    <xf numFmtId="5" fontId="7" fillId="0" borderId="0" xfId="0" applyNumberFormat="1" applyFont="1" applyFill="1"/>
    <xf numFmtId="49" fontId="7" fillId="0" borderId="0" xfId="0" applyNumberFormat="1" applyFont="1" applyAlignment="1">
      <alignment horizontal="left" wrapText="1"/>
    </xf>
    <xf numFmtId="0" fontId="6" fillId="0" borderId="0" xfId="0" applyFont="1" applyFill="1" applyBorder="1"/>
    <xf numFmtId="0" fontId="6" fillId="0" borderId="0" xfId="0" applyFont="1" applyFill="1" applyBorder="1" applyAlignment="1">
      <alignment horizontal="center"/>
    </xf>
    <xf numFmtId="0" fontId="7" fillId="0" borderId="0" xfId="0" applyFont="1" applyFill="1" applyAlignment="1">
      <alignment wrapText="1"/>
    </xf>
    <xf numFmtId="164" fontId="6" fillId="0" borderId="0" xfId="1" applyNumberFormat="1" applyFont="1" applyFill="1" applyBorder="1" applyAlignment="1">
      <alignment horizontal="center"/>
    </xf>
    <xf numFmtId="164" fontId="6" fillId="0" borderId="0" xfId="1" applyNumberFormat="1" applyFont="1" applyFill="1" applyBorder="1"/>
    <xf numFmtId="37" fontId="6" fillId="0" borderId="0" xfId="0" applyNumberFormat="1" applyFont="1" applyFill="1" applyBorder="1" applyAlignment="1"/>
    <xf numFmtId="0" fontId="7" fillId="0" borderId="0" xfId="0" applyFont="1" applyAlignment="1">
      <alignment wrapText="1"/>
    </xf>
    <xf numFmtId="5" fontId="6" fillId="0" borderId="0" xfId="1" applyNumberFormat="1" applyFont="1" applyFill="1" applyBorder="1" applyAlignment="1">
      <alignment horizontal="center"/>
    </xf>
    <xf numFmtId="49" fontId="6" fillId="0" borderId="0" xfId="0" applyNumberFormat="1" applyFont="1" applyAlignment="1">
      <alignment horizontal="left" wrapText="1"/>
    </xf>
    <xf numFmtId="5" fontId="6" fillId="0" borderId="0" xfId="1" applyNumberFormat="1" applyFont="1" applyFill="1" applyBorder="1"/>
    <xf numFmtId="5" fontId="6" fillId="0" borderId="0" xfId="1" applyNumberFormat="1" applyFont="1" applyFill="1" applyBorder="1" applyAlignment="1"/>
    <xf numFmtId="49" fontId="6" fillId="0" borderId="0" xfId="0" applyNumberFormat="1" applyFont="1" applyFill="1" applyBorder="1"/>
    <xf numFmtId="37" fontId="6" fillId="0" borderId="0" xfId="1" applyNumberFormat="1" applyFont="1" applyFill="1" applyBorder="1" applyAlignment="1">
      <alignment horizontal="center"/>
    </xf>
    <xf numFmtId="5" fontId="6" fillId="2" borderId="2" xfId="1" applyNumberFormat="1" applyFont="1" applyFill="1" applyBorder="1" applyAlignment="1"/>
    <xf numFmtId="164" fontId="6" fillId="0" borderId="0" xfId="1" applyNumberFormat="1" applyFont="1" applyFill="1" applyBorder="1" applyAlignment="1"/>
    <xf numFmtId="0" fontId="5" fillId="0" borderId="0" xfId="0" applyFont="1" applyFill="1" applyBorder="1" applyAlignment="1">
      <alignment horizontal="left"/>
    </xf>
    <xf numFmtId="0" fontId="6" fillId="0" borderId="0" xfId="0" applyFont="1" applyFill="1" applyBorder="1" applyAlignment="1">
      <alignment horizontal="left"/>
    </xf>
    <xf numFmtId="0" fontId="8" fillId="0" borderId="0" xfId="0" applyFont="1" applyFill="1" applyBorder="1"/>
    <xf numFmtId="0" fontId="8" fillId="0" borderId="0" xfId="0" applyFont="1" applyFill="1" applyBorder="1" applyAlignment="1">
      <alignment horizontal="center"/>
    </xf>
    <xf numFmtId="164" fontId="8" fillId="0" borderId="0" xfId="1" applyNumberFormat="1" applyFont="1" applyFill="1" applyBorder="1" applyAlignment="1">
      <alignment horizontal="center"/>
    </xf>
    <xf numFmtId="37" fontId="8" fillId="0" borderId="0" xfId="1" applyNumberFormat="1" applyFont="1" applyFill="1" applyBorder="1" applyAlignment="1">
      <alignment horizontal="center"/>
    </xf>
    <xf numFmtId="5" fontId="8" fillId="0" borderId="0" xfId="1" applyNumberFormat="1" applyFont="1" applyFill="1" applyBorder="1" applyAlignment="1"/>
    <xf numFmtId="5" fontId="8" fillId="0" borderId="0" xfId="1" applyNumberFormat="1" applyFont="1" applyFill="1" applyBorder="1" applyAlignment="1">
      <alignment horizontal="center"/>
    </xf>
    <xf numFmtId="5" fontId="8" fillId="0" borderId="0" xfId="1" applyNumberFormat="1" applyFont="1" applyFill="1" applyBorder="1"/>
    <xf numFmtId="164" fontId="8" fillId="0" borderId="0" xfId="1" applyNumberFormat="1" applyFont="1" applyFill="1" applyBorder="1"/>
    <xf numFmtId="164" fontId="8" fillId="0" borderId="0" xfId="1" applyNumberFormat="1" applyFont="1" applyFill="1" applyBorder="1" applyAlignment="1"/>
    <xf numFmtId="37" fontId="8" fillId="0" borderId="0" xfId="0" applyNumberFormat="1" applyFont="1" applyFill="1" applyBorder="1" applyAlignment="1"/>
    <xf numFmtId="49" fontId="8" fillId="0" borderId="0" xfId="0" applyNumberFormat="1" applyFont="1" applyFill="1" applyBorder="1"/>
    <xf numFmtId="0" fontId="9" fillId="0" borderId="3" xfId="0" applyFont="1" applyFill="1" applyBorder="1" applyAlignment="1">
      <alignment horizontal="center"/>
    </xf>
    <xf numFmtId="0" fontId="8" fillId="0" borderId="0" xfId="0" applyFont="1" applyFill="1" applyBorder="1" applyAlignment="1"/>
    <xf numFmtId="0" fontId="11" fillId="0" borderId="0" xfId="0" applyFont="1" applyFill="1" applyBorder="1" applyAlignment="1">
      <alignment vertical="top"/>
    </xf>
    <xf numFmtId="49" fontId="11" fillId="0" borderId="0" xfId="0" applyNumberFormat="1" applyFont="1" applyFill="1" applyBorder="1" applyAlignment="1">
      <alignment horizontal="center" vertical="top"/>
    </xf>
    <xf numFmtId="0" fontId="11" fillId="0" borderId="0" xfId="0" applyFont="1" applyFill="1" applyBorder="1"/>
    <xf numFmtId="0" fontId="11" fillId="0" borderId="0" xfId="0" applyFont="1" applyFill="1" applyBorder="1" applyAlignment="1">
      <alignment horizontal="center"/>
    </xf>
    <xf numFmtId="164" fontId="11" fillId="0" borderId="0" xfId="1" applyNumberFormat="1" applyFont="1" applyFill="1" applyBorder="1" applyAlignment="1">
      <alignment horizontal="center"/>
    </xf>
    <xf numFmtId="164" fontId="11" fillId="0" borderId="0" xfId="1" applyNumberFormat="1" applyFont="1" applyFill="1" applyBorder="1"/>
    <xf numFmtId="37" fontId="11" fillId="0" borderId="0" xfId="0" applyNumberFormat="1" applyFont="1" applyFill="1" applyBorder="1" applyAlignment="1"/>
    <xf numFmtId="5" fontId="11" fillId="0" borderId="0" xfId="1" applyNumberFormat="1" applyFont="1" applyFill="1" applyBorder="1" applyAlignment="1"/>
    <xf numFmtId="5" fontId="11" fillId="0" borderId="0" xfId="1" applyNumberFormat="1" applyFont="1" applyFill="1" applyBorder="1"/>
    <xf numFmtId="49" fontId="11" fillId="0" borderId="0" xfId="0" applyNumberFormat="1" applyFont="1" applyFill="1" applyBorder="1"/>
    <xf numFmtId="37" fontId="11" fillId="0" borderId="0" xfId="1" applyNumberFormat="1" applyFont="1" applyFill="1" applyBorder="1" applyAlignment="1">
      <alignment horizontal="center"/>
    </xf>
    <xf numFmtId="164" fontId="11" fillId="0" borderId="0" xfId="1" applyNumberFormat="1" applyFont="1" applyFill="1" applyBorder="1" applyAlignment="1"/>
    <xf numFmtId="5" fontId="11" fillId="0" borderId="0" xfId="1" applyNumberFormat="1" applyFont="1" applyFill="1" applyBorder="1" applyAlignment="1">
      <alignment horizontal="center"/>
    </xf>
    <xf numFmtId="0" fontId="11" fillId="0" borderId="0" xfId="0" applyFont="1" applyFill="1" applyBorder="1" applyAlignment="1">
      <alignment horizontal="left"/>
    </xf>
    <xf numFmtId="0" fontId="13" fillId="0" borderId="0" xfId="0" applyFont="1" applyFill="1" applyBorder="1" applyAlignment="1">
      <alignment horizontal="left"/>
    </xf>
    <xf numFmtId="0" fontId="10" fillId="0" borderId="0" xfId="0" applyFont="1" applyFill="1" applyBorder="1" applyAlignment="1">
      <alignment horizontal="center" wrapText="1"/>
    </xf>
    <xf numFmtId="0" fontId="8" fillId="0" borderId="0" xfId="0" applyFont="1" applyFill="1" applyBorder="1" applyAlignment="1">
      <alignment horizontal="center" wrapText="1"/>
    </xf>
    <xf numFmtId="164" fontId="8" fillId="0" borderId="0" xfId="1" applyNumberFormat="1" applyFont="1" applyFill="1" applyBorder="1" applyAlignment="1">
      <alignment horizontal="center" wrapText="1"/>
    </xf>
    <xf numFmtId="37" fontId="8" fillId="0" borderId="0" xfId="1" applyNumberFormat="1" applyFont="1" applyFill="1" applyBorder="1" applyAlignment="1">
      <alignment horizontal="center" wrapText="1"/>
    </xf>
    <xf numFmtId="5" fontId="8" fillId="0" borderId="0" xfId="1" applyNumberFormat="1" applyFont="1" applyFill="1" applyBorder="1" applyAlignment="1">
      <alignment horizontal="center" wrapText="1"/>
    </xf>
    <xf numFmtId="44" fontId="8" fillId="0" borderId="0" xfId="1" applyFont="1" applyFill="1" applyBorder="1" applyAlignment="1">
      <alignment horizontal="center" wrapText="1"/>
    </xf>
    <xf numFmtId="49" fontId="8" fillId="0" borderId="0" xfId="0" applyNumberFormat="1" applyFont="1" applyFill="1" applyBorder="1" applyAlignment="1">
      <alignment horizontal="center"/>
    </xf>
    <xf numFmtId="5" fontId="11" fillId="2" borderId="5" xfId="1" applyNumberFormat="1" applyFont="1" applyFill="1" applyBorder="1" applyAlignment="1"/>
    <xf numFmtId="0" fontId="11" fillId="0" borderId="4" xfId="0" applyFont="1" applyFill="1" applyBorder="1"/>
    <xf numFmtId="49" fontId="11" fillId="0" borderId="4" xfId="0" applyNumberFormat="1" applyFont="1" applyBorder="1" applyAlignment="1">
      <alignment horizontal="center"/>
    </xf>
    <xf numFmtId="9" fontId="11" fillId="0" borderId="4" xfId="0" applyNumberFormat="1" applyFont="1" applyFill="1" applyBorder="1" applyAlignment="1">
      <alignment horizontal="center" wrapText="1"/>
    </xf>
    <xf numFmtId="0" fontId="11" fillId="0" borderId="4" xfId="0" applyFont="1" applyFill="1" applyBorder="1" applyAlignment="1">
      <alignment horizontal="center"/>
    </xf>
    <xf numFmtId="0" fontId="12" fillId="0" borderId="4" xfId="0" applyFont="1" applyFill="1" applyBorder="1" applyAlignment="1">
      <alignment wrapText="1"/>
    </xf>
    <xf numFmtId="164" fontId="11" fillId="0" borderId="4" xfId="1" applyNumberFormat="1" applyFont="1" applyFill="1" applyBorder="1" applyAlignment="1">
      <alignment horizontal="center"/>
    </xf>
    <xf numFmtId="37" fontId="11" fillId="0" borderId="4" xfId="1" applyNumberFormat="1" applyFont="1" applyFill="1" applyBorder="1" applyAlignment="1">
      <alignment horizontal="center" vertical="top"/>
    </xf>
    <xf numFmtId="5" fontId="12" fillId="0" borderId="4" xfId="0" applyNumberFormat="1" applyFont="1" applyBorder="1"/>
    <xf numFmtId="5" fontId="12" fillId="0" borderId="4" xfId="0" applyNumberFormat="1" applyFont="1" applyBorder="1" applyAlignment="1"/>
    <xf numFmtId="164" fontId="11" fillId="0" borderId="4" xfId="1" applyNumberFormat="1" applyFont="1" applyFill="1" applyBorder="1"/>
    <xf numFmtId="37" fontId="11" fillId="0" borderId="4" xfId="0" applyNumberFormat="1" applyFont="1" applyFill="1" applyBorder="1" applyAlignment="1"/>
    <xf numFmtId="5" fontId="12" fillId="0" borderId="4" xfId="0" applyNumberFormat="1" applyFont="1" applyFill="1" applyBorder="1"/>
    <xf numFmtId="49" fontId="12" fillId="0" borderId="4" xfId="0" applyNumberFormat="1" applyFont="1" applyBorder="1" applyAlignment="1">
      <alignment horizontal="left" wrapText="1"/>
    </xf>
    <xf numFmtId="5" fontId="11" fillId="0" borderId="4" xfId="1" applyNumberFormat="1" applyFont="1" applyFill="1" applyBorder="1" applyAlignment="1"/>
    <xf numFmtId="5" fontId="11" fillId="0" borderId="4" xfId="1" applyNumberFormat="1" applyFont="1" applyFill="1" applyBorder="1"/>
    <xf numFmtId="49" fontId="11" fillId="0" borderId="4" xfId="0" applyNumberFormat="1" applyFont="1" applyFill="1" applyBorder="1"/>
    <xf numFmtId="5" fontId="12" fillId="0" borderId="4" xfId="0" applyNumberFormat="1" applyFont="1" applyFill="1" applyBorder="1" applyAlignment="1"/>
    <xf numFmtId="0" fontId="12" fillId="0" borderId="4" xfId="0" applyFont="1" applyBorder="1" applyAlignment="1">
      <alignment wrapText="1"/>
    </xf>
    <xf numFmtId="49" fontId="11" fillId="0" borderId="4" xfId="0" applyNumberFormat="1" applyFont="1" applyBorder="1" applyAlignment="1">
      <alignment horizontal="left" wrapText="1"/>
    </xf>
    <xf numFmtId="37" fontId="11" fillId="0" borderId="4" xfId="1" applyNumberFormat="1" applyFont="1" applyFill="1" applyBorder="1" applyAlignment="1">
      <alignment horizontal="center"/>
    </xf>
    <xf numFmtId="164" fontId="11" fillId="0" borderId="4" xfId="1" applyNumberFormat="1" applyFont="1" applyFill="1" applyBorder="1" applyAlignment="1"/>
    <xf numFmtId="0" fontId="11" fillId="0" borderId="4" xfId="0" applyFont="1" applyFill="1" applyBorder="1" applyAlignment="1"/>
    <xf numFmtId="9" fontId="11" fillId="0" borderId="4" xfId="0" applyNumberFormat="1" applyFont="1" applyFill="1" applyBorder="1" applyAlignment="1">
      <alignment vertical="top" wrapText="1"/>
    </xf>
    <xf numFmtId="0" fontId="11" fillId="0" borderId="4" xfId="0" applyFont="1" applyFill="1" applyBorder="1" applyAlignment="1">
      <alignment wrapText="1"/>
    </xf>
    <xf numFmtId="164" fontId="11" fillId="0" borderId="4" xfId="1" applyNumberFormat="1" applyFont="1" applyFill="1" applyBorder="1" applyAlignment="1">
      <alignment horizontal="center" vertical="top"/>
    </xf>
    <xf numFmtId="164" fontId="11" fillId="0" borderId="4" xfId="1" applyNumberFormat="1" applyFont="1" applyFill="1" applyBorder="1" applyAlignment="1">
      <alignment vertical="top"/>
    </xf>
    <xf numFmtId="37" fontId="11" fillId="0" borderId="4" xfId="0" applyNumberFormat="1" applyFont="1" applyFill="1" applyBorder="1" applyAlignment="1">
      <alignment vertical="top"/>
    </xf>
    <xf numFmtId="164" fontId="12" fillId="0" borderId="4" xfId="0" applyNumberFormat="1" applyFont="1" applyFill="1" applyBorder="1"/>
  </cellXfs>
  <cellStyles count="22">
    <cellStyle name="Currency" xfId="1" builtinId="4"/>
    <cellStyle name="Currency 3" xfId="2"/>
    <cellStyle name="Normal" xfId="0" builtinId="0"/>
    <cellStyle name="Normal 10" xfId="7"/>
    <cellStyle name="Normal 11" xfId="6"/>
    <cellStyle name="Normal 12" xfId="3"/>
    <cellStyle name="Normal 13" xfId="11"/>
    <cellStyle name="Normal 14" xfId="12"/>
    <cellStyle name="Normal 15" xfId="16"/>
    <cellStyle name="Normal 16" xfId="13"/>
    <cellStyle name="Normal 17" xfId="5"/>
    <cellStyle name="Normal 18" xfId="17"/>
    <cellStyle name="Normal 19" xfId="14"/>
    <cellStyle name="Normal 2" xfId="21"/>
    <cellStyle name="Normal 20" xfId="10"/>
    <cellStyle name="Normal 21" xfId="18"/>
    <cellStyle name="Normal 22" xfId="19"/>
    <cellStyle name="Normal 23" xfId="20"/>
    <cellStyle name="Normal 24" xfId="15"/>
    <cellStyle name="Normal 6" xfId="9"/>
    <cellStyle name="Normal 7" xfId="4"/>
    <cellStyle name="Normal 8"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A22" workbookViewId="0">
      <selection activeCell="Y40" sqref="Y40"/>
    </sheetView>
  </sheetViews>
  <sheetFormatPr defaultRowHeight="18" x14ac:dyDescent="0.25"/>
  <cols>
    <col min="1" max="1" width="9.7109375" style="76" customWidth="1"/>
    <col min="2" max="2" width="1.85546875" style="76" customWidth="1"/>
    <col min="3" max="3" width="9" style="76" customWidth="1"/>
    <col min="4" max="4" width="10.7109375" style="77" customWidth="1"/>
    <col min="5" max="5" width="10.28515625" style="77" customWidth="1"/>
    <col min="6" max="6" width="1.7109375" style="77" customWidth="1"/>
    <col min="7" max="7" width="38.140625" style="76" customWidth="1"/>
    <col min="8" max="8" width="1.5703125" style="78" customWidth="1"/>
    <col min="9" max="9" width="8.28515625" style="84" customWidth="1"/>
    <col min="10" max="10" width="14" style="81" bestFit="1" customWidth="1"/>
    <col min="11" max="11" width="1.42578125" style="78" customWidth="1"/>
    <col min="12" max="12" width="15.85546875" style="86" customWidth="1"/>
    <col min="13" max="13" width="1.42578125" style="79" customWidth="1"/>
    <col min="14" max="14" width="17" style="82" customWidth="1"/>
    <col min="15" max="15" width="1.42578125" style="79" customWidth="1"/>
    <col min="16" max="16" width="16.140625" style="85" customWidth="1"/>
    <col min="17" max="17" width="1.85546875" style="80" customWidth="1"/>
    <col min="18" max="18" width="15.85546875" style="85" customWidth="1"/>
    <col min="19" max="19" width="1.85546875" style="80" customWidth="1"/>
    <col min="20" max="20" width="48.5703125" style="83" customWidth="1"/>
    <col min="21" max="21" width="2.140625" style="76" customWidth="1"/>
    <col min="22" max="16384" width="9.140625" style="76"/>
  </cols>
  <sheetData>
    <row r="1" spans="1:21" s="61" customFormat="1" x14ac:dyDescent="0.25">
      <c r="D1" s="62"/>
      <c r="E1" s="62"/>
      <c r="F1" s="62"/>
      <c r="H1" s="63"/>
      <c r="I1" s="64"/>
      <c r="J1" s="65"/>
      <c r="K1" s="63"/>
      <c r="L1" s="66"/>
      <c r="M1" s="63" t="s">
        <v>0</v>
      </c>
      <c r="N1" s="67"/>
      <c r="O1" s="68"/>
      <c r="P1" s="69"/>
      <c r="Q1" s="70"/>
      <c r="R1" s="69"/>
      <c r="S1" s="70"/>
      <c r="T1" s="71"/>
    </row>
    <row r="2" spans="1:21" s="61" customFormat="1" x14ac:dyDescent="0.25">
      <c r="D2" s="62"/>
      <c r="E2" s="62"/>
      <c r="F2" s="62"/>
      <c r="H2" s="63"/>
      <c r="I2" s="64"/>
      <c r="J2" s="65"/>
      <c r="K2" s="63"/>
      <c r="L2" s="66"/>
      <c r="M2" s="63" t="s">
        <v>16</v>
      </c>
      <c r="N2" s="67"/>
      <c r="O2" s="68"/>
      <c r="P2" s="69"/>
      <c r="Q2" s="70"/>
      <c r="R2" s="69"/>
      <c r="S2" s="70"/>
      <c r="T2" s="71"/>
    </row>
    <row r="3" spans="1:21" s="61" customFormat="1" x14ac:dyDescent="0.25">
      <c r="D3" s="62"/>
      <c r="E3" s="62"/>
      <c r="F3" s="62"/>
      <c r="H3" s="63"/>
      <c r="I3" s="64"/>
      <c r="J3" s="65"/>
      <c r="K3" s="63"/>
      <c r="L3" s="66"/>
      <c r="M3" s="68"/>
      <c r="N3" s="67"/>
      <c r="O3" s="68"/>
      <c r="P3" s="69"/>
      <c r="Q3" s="70"/>
      <c r="R3" s="69"/>
      <c r="S3" s="70"/>
      <c r="T3" s="71"/>
    </row>
    <row r="4" spans="1:21" s="61" customFormat="1" ht="18.75" x14ac:dyDescent="0.3">
      <c r="D4" s="62"/>
      <c r="E4" s="62"/>
      <c r="F4" s="62"/>
      <c r="G4" s="72" t="s">
        <v>115</v>
      </c>
      <c r="H4" s="63"/>
      <c r="I4" s="64"/>
      <c r="J4" s="65"/>
      <c r="K4" s="63"/>
      <c r="L4" s="66"/>
      <c r="M4" s="63" t="s">
        <v>3</v>
      </c>
      <c r="N4" s="67"/>
      <c r="O4" s="68"/>
      <c r="P4" s="69"/>
      <c r="Q4" s="70"/>
      <c r="R4" s="69"/>
      <c r="S4" s="70"/>
      <c r="T4" s="71"/>
    </row>
    <row r="6" spans="1:21" s="73" customFormat="1" ht="54" x14ac:dyDescent="0.25">
      <c r="A6" s="73" t="s">
        <v>91</v>
      </c>
      <c r="C6" s="89" t="s">
        <v>17</v>
      </c>
      <c r="D6" s="90" t="s">
        <v>15</v>
      </c>
      <c r="E6" s="90" t="s">
        <v>8</v>
      </c>
      <c r="F6" s="90"/>
      <c r="G6" s="90" t="s">
        <v>5</v>
      </c>
      <c r="H6" s="91"/>
      <c r="I6" s="92" t="s">
        <v>9</v>
      </c>
      <c r="J6" s="93" t="s">
        <v>10</v>
      </c>
      <c r="K6" s="91"/>
      <c r="L6" s="93" t="s">
        <v>1</v>
      </c>
      <c r="M6" s="91"/>
      <c r="N6" s="93" t="s">
        <v>4</v>
      </c>
      <c r="O6" s="91"/>
      <c r="P6" s="91" t="s">
        <v>2</v>
      </c>
      <c r="Q6" s="94"/>
      <c r="R6" s="91" t="s">
        <v>6</v>
      </c>
      <c r="S6" s="94"/>
      <c r="T6" s="95" t="s">
        <v>7</v>
      </c>
    </row>
    <row r="7" spans="1:21" s="74" customFormat="1" ht="54" x14ac:dyDescent="0.25">
      <c r="A7" s="97">
        <v>1</v>
      </c>
      <c r="B7" s="97"/>
      <c r="C7" s="97">
        <v>17</v>
      </c>
      <c r="D7" s="98" t="s">
        <v>112</v>
      </c>
      <c r="E7" s="99" t="s">
        <v>21</v>
      </c>
      <c r="F7" s="100"/>
      <c r="G7" s="101" t="s">
        <v>118</v>
      </c>
      <c r="H7" s="102"/>
      <c r="I7" s="116">
        <v>1</v>
      </c>
      <c r="J7" s="104">
        <v>35000</v>
      </c>
      <c r="K7" s="102"/>
      <c r="L7" s="105">
        <v>35000</v>
      </c>
      <c r="M7" s="104"/>
      <c r="N7" s="104"/>
      <c r="O7" s="106"/>
      <c r="P7" s="104">
        <f>L7+N7</f>
        <v>35000</v>
      </c>
      <c r="Q7" s="107"/>
      <c r="R7" s="108">
        <f>P7</f>
        <v>35000</v>
      </c>
      <c r="S7" s="107"/>
      <c r="T7" s="109" t="s">
        <v>119</v>
      </c>
      <c r="U7" s="75"/>
    </row>
    <row r="8" spans="1:21" ht="108" x14ac:dyDescent="0.25">
      <c r="A8" s="97">
        <f>A7+1</f>
        <v>2</v>
      </c>
      <c r="B8" s="97"/>
      <c r="C8" s="118">
        <v>18</v>
      </c>
      <c r="D8" s="98" t="s">
        <v>112</v>
      </c>
      <c r="E8" s="99" t="s">
        <v>21</v>
      </c>
      <c r="F8" s="119"/>
      <c r="G8" s="120" t="s">
        <v>120</v>
      </c>
      <c r="H8" s="121"/>
      <c r="I8" s="116">
        <v>1</v>
      </c>
      <c r="J8" s="104">
        <v>150000</v>
      </c>
      <c r="K8" s="121"/>
      <c r="L8" s="105"/>
      <c r="M8" s="104"/>
      <c r="N8" s="104">
        <v>150000</v>
      </c>
      <c r="O8" s="122"/>
      <c r="P8" s="104">
        <f t="shared" ref="P8:P40" si="0">L8+N8</f>
        <v>150000</v>
      </c>
      <c r="Q8" s="123"/>
      <c r="R8" s="108">
        <f t="shared" ref="R8:R13" si="1">SUM(R7+P8)</f>
        <v>185000</v>
      </c>
      <c r="S8" s="123"/>
      <c r="T8" s="109" t="s">
        <v>121</v>
      </c>
    </row>
    <row r="9" spans="1:21" ht="36" x14ac:dyDescent="0.25">
      <c r="A9" s="97">
        <f>A8+1</f>
        <v>3</v>
      </c>
      <c r="B9" s="97"/>
      <c r="C9" s="97">
        <v>18</v>
      </c>
      <c r="D9" s="98" t="s">
        <v>112</v>
      </c>
      <c r="E9" s="99" t="s">
        <v>23</v>
      </c>
      <c r="F9" s="100"/>
      <c r="G9" s="101" t="s">
        <v>38</v>
      </c>
      <c r="H9" s="102"/>
      <c r="I9" s="116">
        <v>1</v>
      </c>
      <c r="J9" s="104">
        <v>150000</v>
      </c>
      <c r="K9" s="102"/>
      <c r="L9" s="105">
        <v>150000</v>
      </c>
      <c r="M9" s="104"/>
      <c r="N9" s="104"/>
      <c r="O9" s="106"/>
      <c r="P9" s="104">
        <f t="shared" si="0"/>
        <v>150000</v>
      </c>
      <c r="Q9" s="107"/>
      <c r="R9" s="108">
        <f t="shared" si="1"/>
        <v>335000</v>
      </c>
      <c r="S9" s="107"/>
      <c r="T9" s="109" t="s">
        <v>103</v>
      </c>
    </row>
    <row r="10" spans="1:21" ht="36" x14ac:dyDescent="0.25">
      <c r="A10" s="97">
        <f t="shared" ref="A10:A42" si="2">A9+1</f>
        <v>4</v>
      </c>
      <c r="B10" s="97"/>
      <c r="C10" s="97">
        <v>18</v>
      </c>
      <c r="D10" s="98" t="s">
        <v>112</v>
      </c>
      <c r="E10" s="99" t="s">
        <v>22</v>
      </c>
      <c r="F10" s="100"/>
      <c r="G10" s="101" t="s">
        <v>39</v>
      </c>
      <c r="H10" s="102"/>
      <c r="I10" s="116" t="s">
        <v>32</v>
      </c>
      <c r="J10" s="104">
        <v>35000</v>
      </c>
      <c r="K10" s="102"/>
      <c r="L10" s="105"/>
      <c r="M10" s="104"/>
      <c r="N10" s="104">
        <v>35000</v>
      </c>
      <c r="O10" s="106"/>
      <c r="P10" s="104">
        <f t="shared" si="0"/>
        <v>35000</v>
      </c>
      <c r="Q10" s="107"/>
      <c r="R10" s="108">
        <f t="shared" si="1"/>
        <v>370000</v>
      </c>
      <c r="S10" s="107"/>
      <c r="T10" s="109" t="s">
        <v>106</v>
      </c>
    </row>
    <row r="11" spans="1:21" x14ac:dyDescent="0.25">
      <c r="A11" s="97">
        <f t="shared" si="2"/>
        <v>5</v>
      </c>
      <c r="B11" s="97"/>
      <c r="C11" s="97">
        <v>18</v>
      </c>
      <c r="D11" s="98" t="s">
        <v>112</v>
      </c>
      <c r="E11" s="99" t="s">
        <v>34</v>
      </c>
      <c r="F11" s="100"/>
      <c r="G11" s="101" t="s">
        <v>122</v>
      </c>
      <c r="H11" s="102"/>
      <c r="I11" s="116">
        <v>3</v>
      </c>
      <c r="J11" s="104">
        <v>2500</v>
      </c>
      <c r="K11" s="102"/>
      <c r="L11" s="105">
        <v>7500</v>
      </c>
      <c r="M11" s="104"/>
      <c r="N11" s="104"/>
      <c r="O11" s="106"/>
      <c r="P11" s="104">
        <f t="shared" si="0"/>
        <v>7500</v>
      </c>
      <c r="Q11" s="107"/>
      <c r="R11" s="108">
        <f t="shared" si="1"/>
        <v>377500</v>
      </c>
      <c r="S11" s="107"/>
      <c r="T11" s="109" t="s">
        <v>94</v>
      </c>
    </row>
    <row r="12" spans="1:21" ht="54" x14ac:dyDescent="0.25">
      <c r="A12" s="97">
        <f t="shared" si="2"/>
        <v>6</v>
      </c>
      <c r="B12" s="97"/>
      <c r="C12" s="97">
        <v>18</v>
      </c>
      <c r="D12" s="98" t="s">
        <v>112</v>
      </c>
      <c r="E12" s="99" t="s">
        <v>34</v>
      </c>
      <c r="F12" s="100"/>
      <c r="G12" s="101" t="s">
        <v>36</v>
      </c>
      <c r="H12" s="102"/>
      <c r="I12" s="116" t="s">
        <v>32</v>
      </c>
      <c r="J12" s="104">
        <v>76000</v>
      </c>
      <c r="K12" s="102"/>
      <c r="L12" s="113">
        <v>76000</v>
      </c>
      <c r="M12" s="108"/>
      <c r="N12" s="104"/>
      <c r="O12" s="106"/>
      <c r="P12" s="104">
        <f t="shared" si="0"/>
        <v>76000</v>
      </c>
      <c r="Q12" s="107"/>
      <c r="R12" s="108">
        <f t="shared" si="1"/>
        <v>453500</v>
      </c>
      <c r="S12" s="107"/>
      <c r="T12" s="109" t="s">
        <v>123</v>
      </c>
    </row>
    <row r="13" spans="1:21" ht="54" x14ac:dyDescent="0.25">
      <c r="A13" s="97">
        <f t="shared" si="2"/>
        <v>7</v>
      </c>
      <c r="B13" s="97"/>
      <c r="C13" s="97">
        <v>17</v>
      </c>
      <c r="D13" s="98" t="s">
        <v>112</v>
      </c>
      <c r="E13" s="99" t="s">
        <v>20</v>
      </c>
      <c r="F13" s="100"/>
      <c r="G13" s="101" t="s">
        <v>87</v>
      </c>
      <c r="H13" s="102"/>
      <c r="I13" s="116">
        <v>1</v>
      </c>
      <c r="J13" s="104">
        <v>96000</v>
      </c>
      <c r="K13" s="102"/>
      <c r="L13" s="113">
        <v>96000</v>
      </c>
      <c r="M13" s="108"/>
      <c r="N13" s="104"/>
      <c r="O13" s="106"/>
      <c r="P13" s="104">
        <f t="shared" si="0"/>
        <v>96000</v>
      </c>
      <c r="Q13" s="107"/>
      <c r="R13" s="108">
        <f t="shared" si="1"/>
        <v>549500</v>
      </c>
      <c r="S13" s="107"/>
      <c r="T13" s="109" t="s">
        <v>126</v>
      </c>
    </row>
    <row r="14" spans="1:21" ht="54" x14ac:dyDescent="0.25">
      <c r="A14" s="97">
        <f t="shared" si="2"/>
        <v>8</v>
      </c>
      <c r="B14" s="97"/>
      <c r="C14" s="97">
        <v>17</v>
      </c>
      <c r="D14" s="98" t="s">
        <v>112</v>
      </c>
      <c r="E14" s="99" t="s">
        <v>20</v>
      </c>
      <c r="F14" s="100"/>
      <c r="G14" s="101" t="s">
        <v>88</v>
      </c>
      <c r="H14" s="102"/>
      <c r="I14" s="116">
        <v>1</v>
      </c>
      <c r="J14" s="104">
        <v>83000</v>
      </c>
      <c r="K14" s="102"/>
      <c r="L14" s="113">
        <v>83000</v>
      </c>
      <c r="M14" s="108"/>
      <c r="N14" s="104"/>
      <c r="O14" s="106"/>
      <c r="P14" s="104">
        <f t="shared" si="0"/>
        <v>83000</v>
      </c>
      <c r="Q14" s="107"/>
      <c r="R14" s="108">
        <f t="shared" ref="R14:R40" si="3">SUM(R13+P14)</f>
        <v>632500</v>
      </c>
      <c r="S14" s="107"/>
      <c r="T14" s="109" t="s">
        <v>126</v>
      </c>
    </row>
    <row r="15" spans="1:21" ht="54" x14ac:dyDescent="0.25">
      <c r="A15" s="97">
        <f t="shared" si="2"/>
        <v>9</v>
      </c>
      <c r="B15" s="97"/>
      <c r="C15" s="97">
        <v>17</v>
      </c>
      <c r="D15" s="98" t="s">
        <v>112</v>
      </c>
      <c r="E15" s="99" t="s">
        <v>20</v>
      </c>
      <c r="F15" s="100"/>
      <c r="G15" s="101" t="s">
        <v>89</v>
      </c>
      <c r="H15" s="102"/>
      <c r="I15" s="116">
        <v>1</v>
      </c>
      <c r="J15" s="104">
        <v>47000</v>
      </c>
      <c r="K15" s="102"/>
      <c r="L15" s="113">
        <v>47000</v>
      </c>
      <c r="M15" s="108"/>
      <c r="N15" s="104"/>
      <c r="O15" s="106"/>
      <c r="P15" s="104">
        <f t="shared" si="0"/>
        <v>47000</v>
      </c>
      <c r="Q15" s="107"/>
      <c r="R15" s="108">
        <f t="shared" si="3"/>
        <v>679500</v>
      </c>
      <c r="S15" s="107"/>
      <c r="T15" s="109" t="s">
        <v>126</v>
      </c>
    </row>
    <row r="16" spans="1:21" ht="54" x14ac:dyDescent="0.25">
      <c r="A16" s="97">
        <f t="shared" si="2"/>
        <v>10</v>
      </c>
      <c r="B16" s="97"/>
      <c r="C16" s="97">
        <v>17</v>
      </c>
      <c r="D16" s="98" t="s">
        <v>112</v>
      </c>
      <c r="E16" s="99" t="s">
        <v>20</v>
      </c>
      <c r="F16" s="100"/>
      <c r="G16" s="101" t="s">
        <v>90</v>
      </c>
      <c r="H16" s="102"/>
      <c r="I16" s="116">
        <v>1</v>
      </c>
      <c r="J16" s="104">
        <v>150000</v>
      </c>
      <c r="K16" s="102"/>
      <c r="L16" s="113">
        <v>150000</v>
      </c>
      <c r="M16" s="108"/>
      <c r="N16" s="104"/>
      <c r="O16" s="106"/>
      <c r="P16" s="104">
        <f t="shared" si="0"/>
        <v>150000</v>
      </c>
      <c r="Q16" s="107"/>
      <c r="R16" s="108">
        <f t="shared" si="3"/>
        <v>829500</v>
      </c>
      <c r="S16" s="107"/>
      <c r="T16" s="109" t="s">
        <v>126</v>
      </c>
    </row>
    <row r="17" spans="1:20" ht="36" x14ac:dyDescent="0.25">
      <c r="A17" s="97">
        <f t="shared" si="2"/>
        <v>11</v>
      </c>
      <c r="B17" s="97"/>
      <c r="C17" s="97">
        <v>17</v>
      </c>
      <c r="D17" s="98" t="s">
        <v>112</v>
      </c>
      <c r="E17" s="99" t="s">
        <v>20</v>
      </c>
      <c r="F17" s="100"/>
      <c r="G17" s="101" t="s">
        <v>29</v>
      </c>
      <c r="H17" s="102"/>
      <c r="I17" s="116">
        <v>1</v>
      </c>
      <c r="J17" s="104">
        <v>137000</v>
      </c>
      <c r="K17" s="102"/>
      <c r="L17" s="105"/>
      <c r="M17" s="104"/>
      <c r="N17" s="104">
        <v>137000</v>
      </c>
      <c r="O17" s="106"/>
      <c r="P17" s="104">
        <f t="shared" si="0"/>
        <v>137000</v>
      </c>
      <c r="Q17" s="107"/>
      <c r="R17" s="108">
        <f>SUM(R16+P17)</f>
        <v>966500</v>
      </c>
      <c r="S17" s="107"/>
      <c r="T17" s="109" t="s">
        <v>94</v>
      </c>
    </row>
    <row r="18" spans="1:20" x14ac:dyDescent="0.25">
      <c r="A18" s="97">
        <f t="shared" si="2"/>
        <v>12</v>
      </c>
      <c r="B18" s="97"/>
      <c r="C18" s="97">
        <v>17</v>
      </c>
      <c r="D18" s="98" t="s">
        <v>112</v>
      </c>
      <c r="E18" s="99" t="s">
        <v>20</v>
      </c>
      <c r="F18" s="100"/>
      <c r="G18" s="101" t="s">
        <v>25</v>
      </c>
      <c r="H18" s="102"/>
      <c r="I18" s="116">
        <v>10</v>
      </c>
      <c r="J18" s="104">
        <v>3000</v>
      </c>
      <c r="K18" s="102"/>
      <c r="L18" s="105"/>
      <c r="M18" s="104"/>
      <c r="N18" s="104">
        <v>30000</v>
      </c>
      <c r="O18" s="106"/>
      <c r="P18" s="104">
        <f t="shared" si="0"/>
        <v>30000</v>
      </c>
      <c r="Q18" s="107"/>
      <c r="R18" s="108">
        <f>SUM(R17+P18)</f>
        <v>996500</v>
      </c>
      <c r="S18" s="107"/>
      <c r="T18" s="109" t="s">
        <v>94</v>
      </c>
    </row>
    <row r="19" spans="1:20" x14ac:dyDescent="0.25">
      <c r="A19" s="97">
        <f t="shared" si="2"/>
        <v>13</v>
      </c>
      <c r="B19" s="97"/>
      <c r="C19" s="97">
        <v>17</v>
      </c>
      <c r="D19" s="98" t="s">
        <v>112</v>
      </c>
      <c r="E19" s="99" t="s">
        <v>20</v>
      </c>
      <c r="F19" s="100"/>
      <c r="G19" s="101" t="s">
        <v>24</v>
      </c>
      <c r="H19" s="102"/>
      <c r="I19" s="116">
        <v>10</v>
      </c>
      <c r="J19" s="104">
        <v>1300</v>
      </c>
      <c r="K19" s="102"/>
      <c r="L19" s="105"/>
      <c r="M19" s="104"/>
      <c r="N19" s="104">
        <v>13000</v>
      </c>
      <c r="O19" s="106"/>
      <c r="P19" s="104">
        <f t="shared" si="0"/>
        <v>13000</v>
      </c>
      <c r="Q19" s="107"/>
      <c r="R19" s="108">
        <f>SUM(R18+P19)</f>
        <v>1009500</v>
      </c>
      <c r="S19" s="107"/>
      <c r="T19" s="109" t="s">
        <v>94</v>
      </c>
    </row>
    <row r="20" spans="1:20" ht="36" x14ac:dyDescent="0.25">
      <c r="A20" s="97">
        <f t="shared" si="2"/>
        <v>14</v>
      </c>
      <c r="B20" s="97"/>
      <c r="C20" s="97">
        <v>18</v>
      </c>
      <c r="D20" s="98" t="s">
        <v>112</v>
      </c>
      <c r="E20" s="99" t="s">
        <v>20</v>
      </c>
      <c r="F20" s="100"/>
      <c r="G20" s="101" t="s">
        <v>30</v>
      </c>
      <c r="H20" s="102"/>
      <c r="I20" s="116">
        <v>1</v>
      </c>
      <c r="J20" s="104">
        <v>165000</v>
      </c>
      <c r="K20" s="102"/>
      <c r="L20" s="105"/>
      <c r="M20" s="104"/>
      <c r="N20" s="104">
        <v>165000</v>
      </c>
      <c r="O20" s="106"/>
      <c r="P20" s="104">
        <f t="shared" si="0"/>
        <v>165000</v>
      </c>
      <c r="Q20" s="107"/>
      <c r="R20" s="108">
        <f>SUM(R19+P20)</f>
        <v>1174500</v>
      </c>
      <c r="S20" s="107"/>
      <c r="T20" s="109" t="s">
        <v>94</v>
      </c>
    </row>
    <row r="21" spans="1:20" x14ac:dyDescent="0.25">
      <c r="A21" s="97">
        <f t="shared" si="2"/>
        <v>15</v>
      </c>
      <c r="B21" s="97"/>
      <c r="C21" s="97">
        <v>18</v>
      </c>
      <c r="D21" s="98" t="s">
        <v>112</v>
      </c>
      <c r="E21" s="99" t="s">
        <v>20</v>
      </c>
      <c r="F21" s="100"/>
      <c r="G21" s="101" t="s">
        <v>78</v>
      </c>
      <c r="H21" s="102"/>
      <c r="I21" s="116" t="s">
        <v>32</v>
      </c>
      <c r="J21" s="104">
        <v>49000</v>
      </c>
      <c r="K21" s="102"/>
      <c r="L21" s="105">
        <v>49000</v>
      </c>
      <c r="M21" s="104"/>
      <c r="N21" s="104"/>
      <c r="O21" s="106"/>
      <c r="P21" s="104">
        <f t="shared" si="0"/>
        <v>49000</v>
      </c>
      <c r="Q21" s="107"/>
      <c r="R21" s="108">
        <f t="shared" si="3"/>
        <v>1223500</v>
      </c>
      <c r="S21" s="107"/>
      <c r="T21" s="109" t="s">
        <v>94</v>
      </c>
    </row>
    <row r="22" spans="1:20" x14ac:dyDescent="0.25">
      <c r="A22" s="97">
        <f t="shared" si="2"/>
        <v>16</v>
      </c>
      <c r="B22" s="97"/>
      <c r="C22" s="97">
        <v>18</v>
      </c>
      <c r="D22" s="98" t="s">
        <v>112</v>
      </c>
      <c r="E22" s="99" t="s">
        <v>20</v>
      </c>
      <c r="F22" s="100"/>
      <c r="G22" s="101" t="s">
        <v>79</v>
      </c>
      <c r="H22" s="102"/>
      <c r="I22" s="116" t="s">
        <v>32</v>
      </c>
      <c r="J22" s="104">
        <v>76000</v>
      </c>
      <c r="K22" s="102"/>
      <c r="L22" s="105">
        <v>76000</v>
      </c>
      <c r="M22" s="104"/>
      <c r="N22" s="104"/>
      <c r="O22" s="106"/>
      <c r="P22" s="104">
        <f t="shared" si="0"/>
        <v>76000</v>
      </c>
      <c r="Q22" s="107"/>
      <c r="R22" s="108">
        <f>SUM(R21+P22)</f>
        <v>1299500</v>
      </c>
      <c r="S22" s="107"/>
      <c r="T22" s="109" t="s">
        <v>94</v>
      </c>
    </row>
    <row r="23" spans="1:20" x14ac:dyDescent="0.25">
      <c r="A23" s="97">
        <f t="shared" si="2"/>
        <v>17</v>
      </c>
      <c r="B23" s="97"/>
      <c r="C23" s="97">
        <v>18</v>
      </c>
      <c r="D23" s="98" t="s">
        <v>112</v>
      </c>
      <c r="E23" s="99" t="s">
        <v>20</v>
      </c>
      <c r="F23" s="100"/>
      <c r="G23" s="101" t="s">
        <v>80</v>
      </c>
      <c r="H23" s="102"/>
      <c r="I23" s="116" t="s">
        <v>32</v>
      </c>
      <c r="J23" s="104">
        <v>10000</v>
      </c>
      <c r="K23" s="102"/>
      <c r="L23" s="105">
        <v>10000</v>
      </c>
      <c r="M23" s="104"/>
      <c r="N23" s="104"/>
      <c r="O23" s="106"/>
      <c r="P23" s="104">
        <f t="shared" si="0"/>
        <v>10000</v>
      </c>
      <c r="Q23" s="107"/>
      <c r="R23" s="108">
        <f>SUM(R22+P23)</f>
        <v>1309500</v>
      </c>
      <c r="S23" s="107"/>
      <c r="T23" s="109" t="s">
        <v>94</v>
      </c>
    </row>
    <row r="24" spans="1:20" x14ac:dyDescent="0.25">
      <c r="A24" s="97">
        <f t="shared" si="2"/>
        <v>18</v>
      </c>
      <c r="B24" s="97"/>
      <c r="C24" s="97">
        <v>18</v>
      </c>
      <c r="D24" s="98" t="s">
        <v>112</v>
      </c>
      <c r="E24" s="99" t="s">
        <v>20</v>
      </c>
      <c r="F24" s="100"/>
      <c r="G24" s="101" t="s">
        <v>81</v>
      </c>
      <c r="H24" s="102"/>
      <c r="I24" s="116" t="s">
        <v>32</v>
      </c>
      <c r="J24" s="104">
        <v>40000</v>
      </c>
      <c r="K24" s="102"/>
      <c r="L24" s="105">
        <v>40000</v>
      </c>
      <c r="M24" s="104"/>
      <c r="N24" s="104"/>
      <c r="O24" s="106"/>
      <c r="P24" s="104">
        <f t="shared" si="0"/>
        <v>40000</v>
      </c>
      <c r="Q24" s="107"/>
      <c r="R24" s="108">
        <f t="shared" si="3"/>
        <v>1349500</v>
      </c>
      <c r="S24" s="107"/>
      <c r="T24" s="109" t="s">
        <v>94</v>
      </c>
    </row>
    <row r="25" spans="1:20" x14ac:dyDescent="0.25">
      <c r="A25" s="97">
        <f t="shared" si="2"/>
        <v>19</v>
      </c>
      <c r="B25" s="97"/>
      <c r="C25" s="97">
        <v>18</v>
      </c>
      <c r="D25" s="98" t="s">
        <v>112</v>
      </c>
      <c r="E25" s="99" t="s">
        <v>20</v>
      </c>
      <c r="F25" s="100"/>
      <c r="G25" s="101" t="s">
        <v>82</v>
      </c>
      <c r="H25" s="102"/>
      <c r="I25" s="116" t="s">
        <v>32</v>
      </c>
      <c r="J25" s="104">
        <v>33000</v>
      </c>
      <c r="K25" s="102"/>
      <c r="L25" s="105">
        <v>33000</v>
      </c>
      <c r="M25" s="104"/>
      <c r="N25" s="104"/>
      <c r="O25" s="106"/>
      <c r="P25" s="104">
        <f t="shared" si="0"/>
        <v>33000</v>
      </c>
      <c r="Q25" s="107"/>
      <c r="R25" s="108">
        <f t="shared" si="3"/>
        <v>1382500</v>
      </c>
      <c r="S25" s="107"/>
      <c r="T25" s="109" t="s">
        <v>94</v>
      </c>
    </row>
    <row r="26" spans="1:20" ht="36" x14ac:dyDescent="0.25">
      <c r="A26" s="97">
        <f t="shared" si="2"/>
        <v>20</v>
      </c>
      <c r="B26" s="97"/>
      <c r="C26" s="97">
        <v>18</v>
      </c>
      <c r="D26" s="98" t="s">
        <v>112</v>
      </c>
      <c r="E26" s="99" t="s">
        <v>20</v>
      </c>
      <c r="F26" s="100"/>
      <c r="G26" s="101" t="s">
        <v>83</v>
      </c>
      <c r="H26" s="102"/>
      <c r="I26" s="116" t="s">
        <v>32</v>
      </c>
      <c r="J26" s="104">
        <v>35000</v>
      </c>
      <c r="K26" s="102"/>
      <c r="L26" s="105">
        <v>35000</v>
      </c>
      <c r="M26" s="104"/>
      <c r="N26" s="104"/>
      <c r="O26" s="106"/>
      <c r="P26" s="104">
        <f t="shared" si="0"/>
        <v>35000</v>
      </c>
      <c r="Q26" s="107"/>
      <c r="R26" s="108">
        <f t="shared" si="3"/>
        <v>1417500</v>
      </c>
      <c r="S26" s="107"/>
      <c r="T26" s="109" t="s">
        <v>94</v>
      </c>
    </row>
    <row r="27" spans="1:20" ht="36" x14ac:dyDescent="0.25">
      <c r="A27" s="97">
        <f t="shared" si="2"/>
        <v>21</v>
      </c>
      <c r="B27" s="97"/>
      <c r="C27" s="97">
        <v>18</v>
      </c>
      <c r="D27" s="98" t="s">
        <v>112</v>
      </c>
      <c r="E27" s="99" t="s">
        <v>20</v>
      </c>
      <c r="F27" s="100"/>
      <c r="G27" s="101" t="s">
        <v>84</v>
      </c>
      <c r="H27" s="102"/>
      <c r="I27" s="116" t="s">
        <v>32</v>
      </c>
      <c r="J27" s="104">
        <v>30000</v>
      </c>
      <c r="K27" s="102"/>
      <c r="L27" s="105">
        <v>30000</v>
      </c>
      <c r="M27" s="104"/>
      <c r="N27" s="104"/>
      <c r="O27" s="106"/>
      <c r="P27" s="104">
        <f t="shared" si="0"/>
        <v>30000</v>
      </c>
      <c r="Q27" s="107"/>
      <c r="R27" s="108">
        <f t="shared" si="3"/>
        <v>1447500</v>
      </c>
      <c r="S27" s="107"/>
      <c r="T27" s="109" t="s">
        <v>94</v>
      </c>
    </row>
    <row r="28" spans="1:20" x14ac:dyDescent="0.25">
      <c r="A28" s="97">
        <f t="shared" si="2"/>
        <v>22</v>
      </c>
      <c r="B28" s="97"/>
      <c r="C28" s="97">
        <v>18</v>
      </c>
      <c r="D28" s="98" t="s">
        <v>112</v>
      </c>
      <c r="E28" s="99" t="s">
        <v>20</v>
      </c>
      <c r="F28" s="100"/>
      <c r="G28" s="101" t="s">
        <v>85</v>
      </c>
      <c r="H28" s="102"/>
      <c r="I28" s="116" t="s">
        <v>32</v>
      </c>
      <c r="J28" s="104">
        <v>7000</v>
      </c>
      <c r="K28" s="102"/>
      <c r="L28" s="105">
        <v>7000</v>
      </c>
      <c r="M28" s="104"/>
      <c r="N28" s="104"/>
      <c r="O28" s="106"/>
      <c r="P28" s="104">
        <f t="shared" si="0"/>
        <v>7000</v>
      </c>
      <c r="Q28" s="107"/>
      <c r="R28" s="108">
        <f t="shared" si="3"/>
        <v>1454500</v>
      </c>
      <c r="S28" s="107"/>
      <c r="T28" s="109" t="s">
        <v>94</v>
      </c>
    </row>
    <row r="29" spans="1:20" ht="36" x14ac:dyDescent="0.25">
      <c r="A29" s="97">
        <f t="shared" si="2"/>
        <v>23</v>
      </c>
      <c r="B29" s="97"/>
      <c r="C29" s="97">
        <v>18</v>
      </c>
      <c r="D29" s="98" t="s">
        <v>112</v>
      </c>
      <c r="E29" s="99" t="s">
        <v>20</v>
      </c>
      <c r="F29" s="100"/>
      <c r="G29" s="101" t="s">
        <v>86</v>
      </c>
      <c r="H29" s="102"/>
      <c r="I29" s="116" t="s">
        <v>32</v>
      </c>
      <c r="J29" s="104">
        <v>29000</v>
      </c>
      <c r="K29" s="102"/>
      <c r="L29" s="105">
        <v>29000</v>
      </c>
      <c r="M29" s="104"/>
      <c r="N29" s="104"/>
      <c r="O29" s="106"/>
      <c r="P29" s="104">
        <f t="shared" si="0"/>
        <v>29000</v>
      </c>
      <c r="Q29" s="107"/>
      <c r="R29" s="108">
        <f t="shared" si="3"/>
        <v>1483500</v>
      </c>
      <c r="S29" s="107"/>
      <c r="T29" s="109" t="s">
        <v>94</v>
      </c>
    </row>
    <row r="30" spans="1:20" x14ac:dyDescent="0.25">
      <c r="A30" s="97">
        <f t="shared" si="2"/>
        <v>24</v>
      </c>
      <c r="B30" s="97"/>
      <c r="C30" s="97">
        <v>17</v>
      </c>
      <c r="D30" s="98" t="s">
        <v>112</v>
      </c>
      <c r="E30" s="99" t="s">
        <v>46</v>
      </c>
      <c r="F30" s="100"/>
      <c r="G30" s="114" t="s">
        <v>124</v>
      </c>
      <c r="H30" s="102"/>
      <c r="I30" s="116">
        <v>1</v>
      </c>
      <c r="J30" s="104">
        <v>180000</v>
      </c>
      <c r="K30" s="102"/>
      <c r="L30" s="105">
        <v>180000</v>
      </c>
      <c r="M30" s="104"/>
      <c r="N30" s="104"/>
      <c r="O30" s="106"/>
      <c r="P30" s="104">
        <f t="shared" si="0"/>
        <v>180000</v>
      </c>
      <c r="Q30" s="107"/>
      <c r="R30" s="108">
        <f>SUM(R29+P30)</f>
        <v>1663500</v>
      </c>
      <c r="S30" s="107"/>
      <c r="T30" s="109" t="s">
        <v>108</v>
      </c>
    </row>
    <row r="31" spans="1:20" ht="36" x14ac:dyDescent="0.25">
      <c r="A31" s="97">
        <f t="shared" si="2"/>
        <v>25</v>
      </c>
      <c r="B31" s="97"/>
      <c r="C31" s="97">
        <v>18</v>
      </c>
      <c r="D31" s="98" t="s">
        <v>112</v>
      </c>
      <c r="E31" s="99" t="s">
        <v>46</v>
      </c>
      <c r="F31" s="100"/>
      <c r="G31" s="114" t="s">
        <v>98</v>
      </c>
      <c r="H31" s="102"/>
      <c r="I31" s="116"/>
      <c r="J31" s="104">
        <v>50000</v>
      </c>
      <c r="K31" s="102"/>
      <c r="L31" s="105">
        <v>50000</v>
      </c>
      <c r="M31" s="104"/>
      <c r="N31" s="104"/>
      <c r="O31" s="106"/>
      <c r="P31" s="104">
        <f t="shared" si="0"/>
        <v>50000</v>
      </c>
      <c r="Q31" s="107"/>
      <c r="R31" s="108">
        <f t="shared" si="3"/>
        <v>1713500</v>
      </c>
      <c r="S31" s="107"/>
      <c r="T31" s="109" t="s">
        <v>108</v>
      </c>
    </row>
    <row r="32" spans="1:20" x14ac:dyDescent="0.25">
      <c r="A32" s="97">
        <f t="shared" si="2"/>
        <v>26</v>
      </c>
      <c r="B32" s="97"/>
      <c r="C32" s="97">
        <v>18</v>
      </c>
      <c r="D32" s="100">
        <v>1</v>
      </c>
      <c r="E32" s="100" t="s">
        <v>46</v>
      </c>
      <c r="F32" s="100"/>
      <c r="G32" s="97" t="s">
        <v>100</v>
      </c>
      <c r="H32" s="102"/>
      <c r="I32" s="116">
        <v>1</v>
      </c>
      <c r="J32" s="110">
        <v>120000</v>
      </c>
      <c r="K32" s="102"/>
      <c r="L32" s="110"/>
      <c r="M32" s="106"/>
      <c r="N32" s="111">
        <v>120000</v>
      </c>
      <c r="O32" s="106"/>
      <c r="P32" s="117">
        <f t="shared" si="0"/>
        <v>120000</v>
      </c>
      <c r="Q32" s="107"/>
      <c r="R32" s="108">
        <f t="shared" si="3"/>
        <v>1833500</v>
      </c>
      <c r="S32" s="107"/>
      <c r="T32" s="115" t="s">
        <v>110</v>
      </c>
    </row>
    <row r="33" spans="1:21" x14ac:dyDescent="0.25">
      <c r="A33" s="97">
        <f t="shared" si="2"/>
        <v>27</v>
      </c>
      <c r="B33" s="97"/>
      <c r="C33" s="97">
        <v>18</v>
      </c>
      <c r="D33" s="98" t="s">
        <v>113</v>
      </c>
      <c r="E33" s="99" t="s">
        <v>21</v>
      </c>
      <c r="F33" s="100"/>
      <c r="G33" s="97" t="s">
        <v>60</v>
      </c>
      <c r="H33" s="102"/>
      <c r="I33" s="116">
        <v>1</v>
      </c>
      <c r="J33" s="104">
        <v>40000</v>
      </c>
      <c r="K33" s="102"/>
      <c r="L33" s="110"/>
      <c r="M33" s="106"/>
      <c r="N33" s="111">
        <v>40000</v>
      </c>
      <c r="O33" s="106"/>
      <c r="P33" s="110">
        <f t="shared" si="0"/>
        <v>40000</v>
      </c>
      <c r="Q33" s="107"/>
      <c r="R33" s="108">
        <f t="shared" si="3"/>
        <v>1873500</v>
      </c>
      <c r="S33" s="107"/>
      <c r="T33" s="109" t="s">
        <v>94</v>
      </c>
    </row>
    <row r="34" spans="1:21" ht="36" x14ac:dyDescent="0.25">
      <c r="A34" s="97">
        <f t="shared" si="2"/>
        <v>28</v>
      </c>
      <c r="B34" s="97"/>
      <c r="C34" s="97">
        <v>18</v>
      </c>
      <c r="D34" s="98" t="s">
        <v>113</v>
      </c>
      <c r="E34" s="99" t="s">
        <v>23</v>
      </c>
      <c r="F34" s="100"/>
      <c r="G34" s="101" t="s">
        <v>50</v>
      </c>
      <c r="H34" s="102"/>
      <c r="I34" s="116">
        <v>2</v>
      </c>
      <c r="J34" s="104">
        <v>40000</v>
      </c>
      <c r="K34" s="102"/>
      <c r="L34" s="105"/>
      <c r="M34" s="104"/>
      <c r="N34" s="104">
        <v>80000</v>
      </c>
      <c r="O34" s="106"/>
      <c r="P34" s="104">
        <f t="shared" si="0"/>
        <v>80000</v>
      </c>
      <c r="Q34" s="107"/>
      <c r="R34" s="108">
        <f t="shared" si="3"/>
        <v>1953500</v>
      </c>
      <c r="S34" s="107"/>
      <c r="T34" s="109" t="s">
        <v>104</v>
      </c>
    </row>
    <row r="35" spans="1:21" x14ac:dyDescent="0.25">
      <c r="A35" s="97">
        <f t="shared" si="2"/>
        <v>29</v>
      </c>
      <c r="B35" s="97"/>
      <c r="C35" s="97">
        <v>18</v>
      </c>
      <c r="D35" s="98" t="s">
        <v>113</v>
      </c>
      <c r="E35" s="99" t="s">
        <v>23</v>
      </c>
      <c r="F35" s="100"/>
      <c r="G35" s="101" t="s">
        <v>51</v>
      </c>
      <c r="H35" s="102"/>
      <c r="I35" s="116">
        <v>1</v>
      </c>
      <c r="J35" s="104">
        <v>27000</v>
      </c>
      <c r="K35" s="102"/>
      <c r="L35" s="105"/>
      <c r="M35" s="104"/>
      <c r="N35" s="104">
        <v>27000</v>
      </c>
      <c r="O35" s="106"/>
      <c r="P35" s="104">
        <f t="shared" si="0"/>
        <v>27000</v>
      </c>
      <c r="Q35" s="107"/>
      <c r="R35" s="108">
        <f t="shared" si="3"/>
        <v>1980500</v>
      </c>
      <c r="S35" s="107"/>
      <c r="T35" s="109" t="s">
        <v>104</v>
      </c>
    </row>
    <row r="36" spans="1:21" ht="36" x14ac:dyDescent="0.25">
      <c r="A36" s="97">
        <f t="shared" si="2"/>
        <v>30</v>
      </c>
      <c r="B36" s="97"/>
      <c r="C36" s="97">
        <v>18</v>
      </c>
      <c r="D36" s="98" t="s">
        <v>113</v>
      </c>
      <c r="E36" s="99" t="s">
        <v>23</v>
      </c>
      <c r="F36" s="100"/>
      <c r="G36" s="101" t="s">
        <v>52</v>
      </c>
      <c r="H36" s="102"/>
      <c r="I36" s="116">
        <v>3</v>
      </c>
      <c r="J36" s="104">
        <v>37000</v>
      </c>
      <c r="K36" s="102"/>
      <c r="L36" s="105"/>
      <c r="M36" s="104"/>
      <c r="N36" s="104">
        <v>111000</v>
      </c>
      <c r="O36" s="106"/>
      <c r="P36" s="104">
        <f t="shared" si="0"/>
        <v>111000</v>
      </c>
      <c r="Q36" s="107"/>
      <c r="R36" s="108">
        <f t="shared" si="3"/>
        <v>2091500</v>
      </c>
      <c r="S36" s="107"/>
      <c r="T36" s="109" t="s">
        <v>104</v>
      </c>
    </row>
    <row r="37" spans="1:21" x14ac:dyDescent="0.25">
      <c r="A37" s="97">
        <f t="shared" si="2"/>
        <v>31</v>
      </c>
      <c r="B37" s="97"/>
      <c r="C37" s="97">
        <v>18</v>
      </c>
      <c r="D37" s="98" t="s">
        <v>113</v>
      </c>
      <c r="E37" s="99" t="s">
        <v>23</v>
      </c>
      <c r="F37" s="100"/>
      <c r="G37" s="97" t="s">
        <v>53</v>
      </c>
      <c r="H37" s="102"/>
      <c r="I37" s="116">
        <v>1</v>
      </c>
      <c r="J37" s="104">
        <v>23000</v>
      </c>
      <c r="K37" s="102"/>
      <c r="L37" s="110"/>
      <c r="M37" s="106"/>
      <c r="N37" s="111">
        <v>23000</v>
      </c>
      <c r="O37" s="106"/>
      <c r="P37" s="110">
        <f t="shared" si="0"/>
        <v>23000</v>
      </c>
      <c r="Q37" s="107"/>
      <c r="R37" s="108">
        <f t="shared" si="3"/>
        <v>2114500</v>
      </c>
      <c r="S37" s="107"/>
      <c r="T37" s="109" t="s">
        <v>104</v>
      </c>
    </row>
    <row r="38" spans="1:21" x14ac:dyDescent="0.25">
      <c r="A38" s="97">
        <f t="shared" si="2"/>
        <v>32</v>
      </c>
      <c r="B38" s="97"/>
      <c r="C38" s="97">
        <v>18</v>
      </c>
      <c r="D38" s="98" t="s">
        <v>113</v>
      </c>
      <c r="E38" s="99" t="s">
        <v>23</v>
      </c>
      <c r="F38" s="100"/>
      <c r="G38" s="97" t="s">
        <v>116</v>
      </c>
      <c r="H38" s="102"/>
      <c r="I38" s="116">
        <v>1</v>
      </c>
      <c r="J38" s="104">
        <v>70000</v>
      </c>
      <c r="K38" s="102"/>
      <c r="L38" s="110"/>
      <c r="M38" s="106"/>
      <c r="N38" s="111">
        <v>70000</v>
      </c>
      <c r="O38" s="106"/>
      <c r="P38" s="110">
        <f t="shared" si="0"/>
        <v>70000</v>
      </c>
      <c r="Q38" s="107"/>
      <c r="R38" s="108">
        <f t="shared" si="3"/>
        <v>2184500</v>
      </c>
      <c r="S38" s="107"/>
      <c r="T38" s="109" t="s">
        <v>104</v>
      </c>
    </row>
    <row r="39" spans="1:21" ht="54" x14ac:dyDescent="0.25">
      <c r="A39" s="97">
        <f t="shared" si="2"/>
        <v>33</v>
      </c>
      <c r="B39" s="97"/>
      <c r="C39" s="97">
        <v>18</v>
      </c>
      <c r="D39" s="98" t="s">
        <v>113</v>
      </c>
      <c r="E39" s="99" t="s">
        <v>46</v>
      </c>
      <c r="F39" s="100"/>
      <c r="G39" s="114" t="s">
        <v>125</v>
      </c>
      <c r="H39" s="102"/>
      <c r="I39" s="116">
        <v>1</v>
      </c>
      <c r="J39" s="104">
        <v>150000</v>
      </c>
      <c r="K39" s="102"/>
      <c r="L39" s="105">
        <v>150000</v>
      </c>
      <c r="M39" s="104"/>
      <c r="N39" s="104"/>
      <c r="O39" s="106"/>
      <c r="P39" s="104">
        <f t="shared" si="0"/>
        <v>150000</v>
      </c>
      <c r="Q39" s="107"/>
      <c r="R39" s="108">
        <f t="shared" si="3"/>
        <v>2334500</v>
      </c>
      <c r="S39" s="107"/>
      <c r="T39" s="109" t="s">
        <v>109</v>
      </c>
    </row>
    <row r="40" spans="1:21" x14ac:dyDescent="0.25">
      <c r="A40" s="97">
        <f t="shared" si="2"/>
        <v>34</v>
      </c>
      <c r="B40" s="97"/>
      <c r="C40" s="97">
        <v>17</v>
      </c>
      <c r="D40" s="98" t="s">
        <v>111</v>
      </c>
      <c r="E40" s="99" t="s">
        <v>23</v>
      </c>
      <c r="F40" s="100"/>
      <c r="G40" s="101" t="s">
        <v>96</v>
      </c>
      <c r="H40" s="102"/>
      <c r="I40" s="116">
        <v>2</v>
      </c>
      <c r="J40" s="104">
        <v>5000</v>
      </c>
      <c r="K40" s="102"/>
      <c r="L40" s="105"/>
      <c r="M40" s="104"/>
      <c r="N40" s="104">
        <v>10000</v>
      </c>
      <c r="O40" s="106"/>
      <c r="P40" s="104">
        <f t="shared" si="0"/>
        <v>10000</v>
      </c>
      <c r="Q40" s="107"/>
      <c r="R40" s="108">
        <f t="shared" si="3"/>
        <v>2344500</v>
      </c>
      <c r="S40" s="107"/>
      <c r="T40" s="109" t="s">
        <v>102</v>
      </c>
    </row>
    <row r="41" spans="1:21" x14ac:dyDescent="0.25">
      <c r="A41" s="97">
        <f t="shared" si="2"/>
        <v>35</v>
      </c>
      <c r="B41" s="97"/>
      <c r="C41" s="97">
        <v>18</v>
      </c>
      <c r="D41" s="98" t="s">
        <v>111</v>
      </c>
      <c r="E41" s="99" t="s">
        <v>23</v>
      </c>
      <c r="F41" s="100"/>
      <c r="G41" s="97" t="s">
        <v>54</v>
      </c>
      <c r="H41" s="102"/>
      <c r="I41" s="116">
        <v>6</v>
      </c>
      <c r="J41" s="104">
        <v>11000</v>
      </c>
      <c r="K41" s="102"/>
      <c r="L41" s="110"/>
      <c r="M41" s="106"/>
      <c r="N41" s="111">
        <v>66000</v>
      </c>
      <c r="O41" s="106"/>
      <c r="P41" s="110">
        <f>L41+N41</f>
        <v>66000</v>
      </c>
      <c r="Q41" s="107"/>
      <c r="R41" s="108">
        <f>SUM(R40+P41)</f>
        <v>2410500</v>
      </c>
      <c r="S41" s="107"/>
      <c r="T41" s="109" t="s">
        <v>105</v>
      </c>
    </row>
    <row r="42" spans="1:21" s="80" customFormat="1" x14ac:dyDescent="0.25">
      <c r="A42" s="97">
        <f t="shared" si="2"/>
        <v>36</v>
      </c>
      <c r="B42" s="97"/>
      <c r="C42" s="97">
        <v>18</v>
      </c>
      <c r="D42" s="98" t="s">
        <v>111</v>
      </c>
      <c r="E42" s="99" t="s">
        <v>23</v>
      </c>
      <c r="F42" s="100"/>
      <c r="G42" s="97" t="s">
        <v>54</v>
      </c>
      <c r="H42" s="102"/>
      <c r="I42" s="116">
        <v>4</v>
      </c>
      <c r="J42" s="104">
        <v>6000</v>
      </c>
      <c r="K42" s="102"/>
      <c r="L42" s="110"/>
      <c r="M42" s="106"/>
      <c r="N42" s="111">
        <v>24000</v>
      </c>
      <c r="O42" s="106"/>
      <c r="P42" s="110">
        <f>L42+N42</f>
        <v>24000</v>
      </c>
      <c r="Q42" s="107"/>
      <c r="R42" s="108">
        <f>SUM(R41+P42)</f>
        <v>2434500</v>
      </c>
      <c r="S42" s="107"/>
      <c r="T42" s="109" t="s">
        <v>105</v>
      </c>
      <c r="U42" s="76"/>
    </row>
    <row r="43" spans="1:21" s="80" customFormat="1" ht="18.75" thickBot="1" x14ac:dyDescent="0.3">
      <c r="C43" s="76"/>
      <c r="D43" s="77"/>
      <c r="E43" s="77"/>
      <c r="F43" s="77"/>
      <c r="G43" s="76"/>
      <c r="H43" s="78"/>
      <c r="I43" s="84"/>
      <c r="J43" s="81"/>
      <c r="K43" s="78"/>
      <c r="L43" s="96">
        <f>SUM(L7:L42)</f>
        <v>1333500</v>
      </c>
      <c r="M43" s="79"/>
      <c r="N43" s="96">
        <f>SUM(N7:N42)</f>
        <v>1101000</v>
      </c>
      <c r="O43" s="79"/>
      <c r="P43" s="96">
        <f>SUM(P7:P42)</f>
        <v>2434500</v>
      </c>
      <c r="R43" s="81"/>
      <c r="T43" s="83"/>
      <c r="U43" s="76"/>
    </row>
    <row r="44" spans="1:21" s="80" customFormat="1" ht="18.75" thickTop="1" x14ac:dyDescent="0.25">
      <c r="C44" s="76"/>
      <c r="D44" s="77"/>
      <c r="E44" s="77"/>
      <c r="F44" s="77"/>
      <c r="G44" s="76"/>
      <c r="H44" s="78"/>
      <c r="I44" s="84"/>
      <c r="J44" s="81"/>
      <c r="K44" s="78"/>
      <c r="L44" s="86"/>
      <c r="M44" s="79"/>
      <c r="N44" s="82"/>
      <c r="O44" s="79"/>
      <c r="P44" s="85"/>
      <c r="R44" s="85"/>
      <c r="T44" s="83"/>
      <c r="U44" s="76"/>
    </row>
    <row r="47" spans="1:21" s="80" customFormat="1" x14ac:dyDescent="0.25">
      <c r="C47" s="76"/>
      <c r="D47" s="59" t="s">
        <v>19</v>
      </c>
      <c r="E47" s="77"/>
      <c r="F47" s="77"/>
      <c r="G47" s="76"/>
      <c r="H47" s="78"/>
      <c r="I47" s="84"/>
      <c r="J47" s="81"/>
      <c r="K47" s="78"/>
      <c r="L47" s="86"/>
      <c r="M47" s="79"/>
      <c r="N47" s="82"/>
      <c r="O47" s="79"/>
      <c r="P47" s="85"/>
      <c r="R47" s="85"/>
      <c r="T47" s="83"/>
      <c r="U47" s="76"/>
    </row>
    <row r="48" spans="1:21" s="80" customFormat="1" x14ac:dyDescent="0.25">
      <c r="C48" s="76"/>
      <c r="D48" s="87"/>
      <c r="E48" s="77"/>
      <c r="F48" s="77"/>
      <c r="G48" s="76"/>
      <c r="H48" s="78"/>
      <c r="I48" s="84"/>
      <c r="J48" s="81"/>
      <c r="K48" s="78"/>
      <c r="L48" s="86"/>
      <c r="M48" s="79"/>
      <c r="N48" s="82"/>
      <c r="O48" s="79"/>
      <c r="P48" s="85"/>
      <c r="R48" s="85"/>
      <c r="T48" s="83"/>
      <c r="U48" s="76"/>
    </row>
    <row r="49" spans="3:21" s="80" customFormat="1" x14ac:dyDescent="0.25">
      <c r="C49" s="76"/>
      <c r="D49" s="88" t="s">
        <v>12</v>
      </c>
      <c r="E49" s="77"/>
      <c r="F49" s="77"/>
      <c r="G49" s="76"/>
      <c r="H49" s="78"/>
      <c r="I49" s="84"/>
      <c r="J49" s="81"/>
      <c r="K49" s="78"/>
      <c r="L49" s="86"/>
      <c r="M49" s="79"/>
      <c r="N49" s="82"/>
      <c r="O49" s="79"/>
      <c r="P49" s="85"/>
      <c r="R49" s="85"/>
      <c r="T49" s="83"/>
      <c r="U49" s="76"/>
    </row>
    <row r="50" spans="3:21" s="80" customFormat="1" x14ac:dyDescent="0.25">
      <c r="C50" s="76"/>
      <c r="D50" s="88" t="s">
        <v>14</v>
      </c>
      <c r="E50" s="77"/>
      <c r="F50" s="77"/>
      <c r="G50" s="76"/>
      <c r="H50" s="78"/>
      <c r="I50" s="84"/>
      <c r="J50" s="81"/>
      <c r="K50" s="78"/>
      <c r="L50" s="86"/>
      <c r="M50" s="79"/>
      <c r="N50" s="82"/>
      <c r="O50" s="79"/>
      <c r="P50" s="85"/>
      <c r="R50" s="85"/>
      <c r="T50" s="83"/>
      <c r="U50" s="76"/>
    </row>
    <row r="51" spans="3:21" s="80" customFormat="1" x14ac:dyDescent="0.25">
      <c r="C51" s="76"/>
      <c r="D51" s="88" t="s">
        <v>13</v>
      </c>
      <c r="E51" s="77"/>
      <c r="F51" s="77"/>
      <c r="G51" s="76"/>
      <c r="H51" s="78"/>
      <c r="I51" s="84"/>
      <c r="J51" s="81"/>
      <c r="K51" s="78"/>
      <c r="L51" s="86"/>
      <c r="M51" s="79"/>
      <c r="N51" s="82"/>
      <c r="O51" s="79"/>
      <c r="P51" s="85"/>
      <c r="R51" s="85"/>
      <c r="T51" s="83"/>
      <c r="U51" s="76"/>
    </row>
    <row r="52" spans="3:21" s="80" customFormat="1" x14ac:dyDescent="0.25">
      <c r="C52" s="76"/>
      <c r="D52" s="88" t="s">
        <v>11</v>
      </c>
      <c r="E52" s="77"/>
      <c r="F52" s="77"/>
      <c r="G52" s="76"/>
      <c r="H52" s="78"/>
      <c r="I52" s="84"/>
      <c r="J52" s="81"/>
      <c r="K52" s="78"/>
      <c r="L52" s="86"/>
      <c r="M52" s="79"/>
      <c r="N52" s="82"/>
      <c r="O52" s="79"/>
      <c r="P52" s="85"/>
      <c r="R52" s="85"/>
      <c r="T52" s="83"/>
      <c r="U52" s="76"/>
    </row>
    <row r="53" spans="3:21" s="80" customFormat="1" x14ac:dyDescent="0.25">
      <c r="C53" s="76"/>
      <c r="D53" s="88"/>
      <c r="E53" s="77"/>
      <c r="F53" s="77"/>
      <c r="G53" s="76"/>
      <c r="H53" s="78"/>
      <c r="I53" s="84"/>
      <c r="J53" s="81"/>
      <c r="K53" s="78"/>
      <c r="L53" s="86"/>
      <c r="M53" s="79"/>
      <c r="N53" s="82"/>
      <c r="O53" s="79"/>
      <c r="P53" s="85"/>
      <c r="R53" s="85"/>
      <c r="T53" s="83"/>
      <c r="U53" s="76"/>
    </row>
    <row r="54" spans="3:21" s="77" customFormat="1" x14ac:dyDescent="0.25">
      <c r="C54" s="76"/>
      <c r="D54" s="88" t="s">
        <v>18</v>
      </c>
      <c r="G54" s="76"/>
      <c r="H54" s="78"/>
      <c r="I54" s="84"/>
      <c r="J54" s="81"/>
      <c r="K54" s="78"/>
      <c r="L54" s="86"/>
      <c r="M54" s="79"/>
      <c r="N54" s="82"/>
      <c r="O54" s="79"/>
      <c r="P54" s="85"/>
      <c r="Q54" s="80"/>
      <c r="R54" s="85"/>
      <c r="S54" s="80"/>
      <c r="T54" s="83"/>
      <c r="U54" s="76"/>
    </row>
  </sheetData>
  <printOptions horizontalCentered="1"/>
  <pageMargins left="0.25" right="0.25" top="0.25" bottom="0.25" header="0.3" footer="0.3"/>
  <pageSetup paperSize="256"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workbookViewId="0">
      <selection activeCell="A8" sqref="A8:XFD8"/>
    </sheetView>
  </sheetViews>
  <sheetFormatPr defaultRowHeight="18" x14ac:dyDescent="0.25"/>
  <cols>
    <col min="1" max="1" width="9.7109375" style="76" customWidth="1"/>
    <col min="2" max="2" width="1.85546875" style="76" customWidth="1"/>
    <col min="3" max="3" width="9" style="76" customWidth="1"/>
    <col min="4" max="4" width="10.7109375" style="77" customWidth="1"/>
    <col min="5" max="5" width="10.28515625" style="77" customWidth="1"/>
    <col min="6" max="6" width="1.7109375" style="77" customWidth="1"/>
    <col min="7" max="7" width="38.140625" style="76" customWidth="1"/>
    <col min="8" max="8" width="1.5703125" style="78" customWidth="1"/>
    <col min="9" max="9" width="8.28515625" style="84" customWidth="1"/>
    <col min="10" max="10" width="14" style="81" bestFit="1" customWidth="1"/>
    <col min="11" max="11" width="1.42578125" style="78" customWidth="1"/>
    <col min="12" max="12" width="15.85546875" style="86" customWidth="1"/>
    <col min="13" max="13" width="1.42578125" style="79" customWidth="1"/>
    <col min="14" max="14" width="17" style="82" customWidth="1"/>
    <col min="15" max="15" width="1.42578125" style="79" customWidth="1"/>
    <col min="16" max="16" width="16.140625" style="85" customWidth="1"/>
    <col min="17" max="17" width="1.85546875" style="80" customWidth="1"/>
    <col min="18" max="18" width="15.85546875" style="85" customWidth="1"/>
    <col min="19" max="19" width="1.85546875" style="80" customWidth="1"/>
    <col min="20" max="20" width="48.5703125" style="83" customWidth="1"/>
    <col min="21" max="21" width="2.140625" style="76" customWidth="1"/>
    <col min="22" max="16384" width="9.140625" style="76"/>
  </cols>
  <sheetData>
    <row r="1" spans="1:21" s="61" customFormat="1" x14ac:dyDescent="0.25">
      <c r="D1" s="62"/>
      <c r="E1" s="62"/>
      <c r="F1" s="62"/>
      <c r="H1" s="63"/>
      <c r="I1" s="64"/>
      <c r="J1" s="65"/>
      <c r="K1" s="63"/>
      <c r="L1" s="66"/>
      <c r="M1" s="63" t="s">
        <v>0</v>
      </c>
      <c r="N1" s="67"/>
      <c r="O1" s="68"/>
      <c r="P1" s="69"/>
      <c r="Q1" s="70"/>
      <c r="R1" s="69"/>
      <c r="S1" s="70"/>
      <c r="T1" s="71"/>
    </row>
    <row r="2" spans="1:21" s="61" customFormat="1" x14ac:dyDescent="0.25">
      <c r="D2" s="62"/>
      <c r="E2" s="62"/>
      <c r="F2" s="62"/>
      <c r="H2" s="63"/>
      <c r="I2" s="64"/>
      <c r="J2" s="65"/>
      <c r="K2" s="63"/>
      <c r="L2" s="66"/>
      <c r="M2" s="63" t="s">
        <v>16</v>
      </c>
      <c r="N2" s="67"/>
      <c r="O2" s="68"/>
      <c r="P2" s="69"/>
      <c r="Q2" s="70"/>
      <c r="R2" s="69"/>
      <c r="S2" s="70"/>
      <c r="T2" s="71"/>
    </row>
    <row r="3" spans="1:21" s="61" customFormat="1" x14ac:dyDescent="0.25">
      <c r="D3" s="62"/>
      <c r="E3" s="62"/>
      <c r="F3" s="62"/>
      <c r="H3" s="63"/>
      <c r="I3" s="64"/>
      <c r="J3" s="65"/>
      <c r="K3" s="63"/>
      <c r="L3" s="66"/>
      <c r="M3" s="68"/>
      <c r="N3" s="67"/>
      <c r="O3" s="68"/>
      <c r="P3" s="69"/>
      <c r="Q3" s="70"/>
      <c r="R3" s="69"/>
      <c r="S3" s="70"/>
      <c r="T3" s="71"/>
    </row>
    <row r="4" spans="1:21" s="61" customFormat="1" ht="18.75" x14ac:dyDescent="0.3">
      <c r="D4" s="62"/>
      <c r="E4" s="62"/>
      <c r="F4" s="62"/>
      <c r="G4" s="72" t="s">
        <v>115</v>
      </c>
      <c r="H4" s="63"/>
      <c r="I4" s="64"/>
      <c r="J4" s="65"/>
      <c r="K4" s="63"/>
      <c r="L4" s="66"/>
      <c r="M4" s="63" t="s">
        <v>3</v>
      </c>
      <c r="N4" s="67"/>
      <c r="O4" s="68"/>
      <c r="P4" s="69"/>
      <c r="Q4" s="70"/>
      <c r="R4" s="69"/>
      <c r="S4" s="70"/>
      <c r="T4" s="71"/>
    </row>
    <row r="6" spans="1:21" s="73" customFormat="1" ht="54" x14ac:dyDescent="0.25">
      <c r="A6" s="73" t="s">
        <v>91</v>
      </c>
      <c r="C6" s="89" t="s">
        <v>17</v>
      </c>
      <c r="D6" s="90" t="s">
        <v>15</v>
      </c>
      <c r="E6" s="90" t="s">
        <v>8</v>
      </c>
      <c r="F6" s="90"/>
      <c r="G6" s="90" t="s">
        <v>5</v>
      </c>
      <c r="H6" s="91"/>
      <c r="I6" s="92" t="s">
        <v>9</v>
      </c>
      <c r="J6" s="93" t="s">
        <v>10</v>
      </c>
      <c r="K6" s="91"/>
      <c r="L6" s="93" t="s">
        <v>1</v>
      </c>
      <c r="M6" s="91"/>
      <c r="N6" s="93" t="s">
        <v>4</v>
      </c>
      <c r="O6" s="91"/>
      <c r="P6" s="91" t="s">
        <v>2</v>
      </c>
      <c r="Q6" s="94"/>
      <c r="R6" s="91" t="s">
        <v>6</v>
      </c>
      <c r="S6" s="94"/>
      <c r="T6" s="95" t="s">
        <v>7</v>
      </c>
    </row>
    <row r="7" spans="1:21" s="74" customFormat="1" ht="54" x14ac:dyDescent="0.25">
      <c r="A7" s="97">
        <v>1</v>
      </c>
      <c r="B7" s="97"/>
      <c r="C7" s="97">
        <v>17</v>
      </c>
      <c r="D7" s="98" t="s">
        <v>112</v>
      </c>
      <c r="E7" s="99" t="s">
        <v>21</v>
      </c>
      <c r="F7" s="100"/>
      <c r="G7" s="101" t="s">
        <v>118</v>
      </c>
      <c r="H7" s="102"/>
      <c r="I7" s="103">
        <v>1</v>
      </c>
      <c r="J7" s="104">
        <v>35000</v>
      </c>
      <c r="K7" s="102"/>
      <c r="L7" s="105">
        <v>35000</v>
      </c>
      <c r="M7" s="104"/>
      <c r="N7" s="104"/>
      <c r="O7" s="106"/>
      <c r="P7" s="104">
        <f>L7+N7</f>
        <v>35000</v>
      </c>
      <c r="Q7" s="107"/>
      <c r="R7" s="108">
        <f>P7</f>
        <v>35000</v>
      </c>
      <c r="S7" s="107"/>
      <c r="T7" s="109" t="s">
        <v>119</v>
      </c>
      <c r="U7" s="75"/>
    </row>
    <row r="8" spans="1:21" x14ac:dyDescent="0.25">
      <c r="A8" s="97">
        <v>2</v>
      </c>
      <c r="B8" s="97"/>
      <c r="C8" s="97">
        <v>18</v>
      </c>
      <c r="D8" s="98" t="s">
        <v>112</v>
      </c>
      <c r="E8" s="99" t="s">
        <v>21</v>
      </c>
      <c r="F8" s="100"/>
      <c r="G8" s="97" t="s">
        <v>62</v>
      </c>
      <c r="H8" s="102"/>
      <c r="I8" s="103">
        <v>6</v>
      </c>
      <c r="J8" s="104">
        <v>1000</v>
      </c>
      <c r="K8" s="102"/>
      <c r="L8" s="110">
        <v>6000</v>
      </c>
      <c r="M8" s="106"/>
      <c r="N8" s="111"/>
      <c r="O8" s="106"/>
      <c r="P8" s="110">
        <v>6000</v>
      </c>
      <c r="Q8" s="107"/>
      <c r="R8" s="108">
        <f>P8+R7</f>
        <v>41000</v>
      </c>
      <c r="S8" s="107"/>
      <c r="T8" s="112" t="s">
        <v>94</v>
      </c>
    </row>
    <row r="9" spans="1:21" ht="36" x14ac:dyDescent="0.25">
      <c r="A9" s="97">
        <v>3</v>
      </c>
      <c r="B9" s="97"/>
      <c r="C9" s="118">
        <v>18</v>
      </c>
      <c r="D9" s="98" t="s">
        <v>112</v>
      </c>
      <c r="E9" s="99" t="s">
        <v>21</v>
      </c>
      <c r="F9" s="119"/>
      <c r="G9" s="120" t="s">
        <v>92</v>
      </c>
      <c r="H9" s="121"/>
      <c r="I9" s="103">
        <v>1</v>
      </c>
      <c r="J9" s="104">
        <v>525000</v>
      </c>
      <c r="K9" s="121"/>
      <c r="L9" s="105">
        <v>525000</v>
      </c>
      <c r="M9" s="104"/>
      <c r="N9" s="104"/>
      <c r="O9" s="122"/>
      <c r="P9" s="104">
        <f t="shared" ref="P9:P40" si="0">L9+N9</f>
        <v>525000</v>
      </c>
      <c r="Q9" s="123"/>
      <c r="R9" s="108">
        <f t="shared" ref="R9:R68" si="1">P9+R8</f>
        <v>566000</v>
      </c>
      <c r="S9" s="123"/>
      <c r="T9" s="109" t="s">
        <v>93</v>
      </c>
    </row>
    <row r="10" spans="1:21" ht="36" x14ac:dyDescent="0.25">
      <c r="A10" s="97">
        <f>A9+1</f>
        <v>4</v>
      </c>
      <c r="B10" s="97"/>
      <c r="C10" s="97">
        <v>18</v>
      </c>
      <c r="D10" s="98" t="s">
        <v>112</v>
      </c>
      <c r="E10" s="99" t="s">
        <v>23</v>
      </c>
      <c r="F10" s="100"/>
      <c r="G10" s="101" t="s">
        <v>38</v>
      </c>
      <c r="H10" s="102"/>
      <c r="I10" s="103">
        <v>1</v>
      </c>
      <c r="J10" s="104">
        <v>150000</v>
      </c>
      <c r="K10" s="102"/>
      <c r="L10" s="105">
        <v>150000</v>
      </c>
      <c r="M10" s="104"/>
      <c r="N10" s="104"/>
      <c r="O10" s="106"/>
      <c r="P10" s="104">
        <f t="shared" si="0"/>
        <v>150000</v>
      </c>
      <c r="Q10" s="107"/>
      <c r="R10" s="108">
        <f t="shared" si="1"/>
        <v>716000</v>
      </c>
      <c r="S10" s="107"/>
      <c r="T10" s="109" t="s">
        <v>103</v>
      </c>
    </row>
    <row r="11" spans="1:21" ht="36" x14ac:dyDescent="0.25">
      <c r="A11" s="97">
        <f>A10+1</f>
        <v>5</v>
      </c>
      <c r="B11" s="97"/>
      <c r="C11" s="97">
        <v>18</v>
      </c>
      <c r="D11" s="98" t="s">
        <v>112</v>
      </c>
      <c r="E11" s="99" t="s">
        <v>23</v>
      </c>
      <c r="F11" s="100"/>
      <c r="G11" s="101" t="s">
        <v>58</v>
      </c>
      <c r="H11" s="102"/>
      <c r="I11" s="103">
        <v>1</v>
      </c>
      <c r="J11" s="104">
        <v>22000</v>
      </c>
      <c r="K11" s="102"/>
      <c r="L11" s="105"/>
      <c r="M11" s="104"/>
      <c r="N11" s="104">
        <v>22000</v>
      </c>
      <c r="O11" s="106"/>
      <c r="P11" s="104">
        <f t="shared" si="0"/>
        <v>22000</v>
      </c>
      <c r="Q11" s="107"/>
      <c r="R11" s="108">
        <f t="shared" si="1"/>
        <v>738000</v>
      </c>
      <c r="S11" s="107"/>
      <c r="T11" s="109" t="s">
        <v>102</v>
      </c>
    </row>
    <row r="12" spans="1:21" x14ac:dyDescent="0.25">
      <c r="A12" s="97">
        <f t="shared" ref="A12:A69" si="2">A11+1</f>
        <v>6</v>
      </c>
      <c r="B12" s="97"/>
      <c r="C12" s="97">
        <v>17</v>
      </c>
      <c r="D12" s="98" t="s">
        <v>112</v>
      </c>
      <c r="E12" s="99" t="s">
        <v>23</v>
      </c>
      <c r="F12" s="100"/>
      <c r="G12" s="101" t="s">
        <v>95</v>
      </c>
      <c r="H12" s="102"/>
      <c r="I12" s="103">
        <v>1</v>
      </c>
      <c r="J12" s="104">
        <v>5000</v>
      </c>
      <c r="K12" s="102"/>
      <c r="L12" s="105"/>
      <c r="M12" s="104"/>
      <c r="N12" s="104">
        <v>5000</v>
      </c>
      <c r="O12" s="106"/>
      <c r="P12" s="104">
        <f t="shared" si="0"/>
        <v>5000</v>
      </c>
      <c r="Q12" s="107"/>
      <c r="R12" s="108">
        <f t="shared" si="1"/>
        <v>743000</v>
      </c>
      <c r="S12" s="107"/>
      <c r="T12" s="109" t="s">
        <v>102</v>
      </c>
    </row>
    <row r="13" spans="1:21" x14ac:dyDescent="0.25">
      <c r="A13" s="97">
        <f t="shared" si="2"/>
        <v>7</v>
      </c>
      <c r="B13" s="97"/>
      <c r="C13" s="97">
        <v>18</v>
      </c>
      <c r="D13" s="98" t="s">
        <v>112</v>
      </c>
      <c r="E13" s="99" t="s">
        <v>23</v>
      </c>
      <c r="F13" s="100"/>
      <c r="G13" s="97" t="s">
        <v>54</v>
      </c>
      <c r="H13" s="102"/>
      <c r="I13" s="103">
        <v>6</v>
      </c>
      <c r="J13" s="104">
        <v>11000</v>
      </c>
      <c r="K13" s="102"/>
      <c r="L13" s="110"/>
      <c r="M13" s="106"/>
      <c r="N13" s="111">
        <v>66000</v>
      </c>
      <c r="O13" s="106"/>
      <c r="P13" s="110">
        <f t="shared" si="0"/>
        <v>66000</v>
      </c>
      <c r="Q13" s="107"/>
      <c r="R13" s="108">
        <f t="shared" si="1"/>
        <v>809000</v>
      </c>
      <c r="S13" s="107"/>
      <c r="T13" s="109" t="s">
        <v>105</v>
      </c>
    </row>
    <row r="14" spans="1:21" s="80" customFormat="1" x14ac:dyDescent="0.25">
      <c r="A14" s="97">
        <f t="shared" si="2"/>
        <v>8</v>
      </c>
      <c r="B14" s="97"/>
      <c r="C14" s="97">
        <v>18</v>
      </c>
      <c r="D14" s="98" t="s">
        <v>112</v>
      </c>
      <c r="E14" s="99" t="s">
        <v>23</v>
      </c>
      <c r="F14" s="100"/>
      <c r="G14" s="97" t="s">
        <v>54</v>
      </c>
      <c r="H14" s="102"/>
      <c r="I14" s="103">
        <v>4</v>
      </c>
      <c r="J14" s="104">
        <v>6000</v>
      </c>
      <c r="K14" s="102"/>
      <c r="L14" s="110"/>
      <c r="M14" s="106"/>
      <c r="N14" s="111">
        <v>24000</v>
      </c>
      <c r="O14" s="106"/>
      <c r="P14" s="110">
        <f t="shared" si="0"/>
        <v>24000</v>
      </c>
      <c r="Q14" s="107"/>
      <c r="R14" s="108">
        <f t="shared" si="1"/>
        <v>833000</v>
      </c>
      <c r="S14" s="107"/>
      <c r="T14" s="109" t="s">
        <v>105</v>
      </c>
      <c r="U14" s="76"/>
    </row>
    <row r="15" spans="1:21" ht="36" x14ac:dyDescent="0.25">
      <c r="A15" s="97">
        <f t="shared" si="2"/>
        <v>9</v>
      </c>
      <c r="B15" s="97"/>
      <c r="C15" s="97">
        <v>18</v>
      </c>
      <c r="D15" s="98" t="s">
        <v>112</v>
      </c>
      <c r="E15" s="99" t="s">
        <v>22</v>
      </c>
      <c r="F15" s="100"/>
      <c r="G15" s="101" t="s">
        <v>39</v>
      </c>
      <c r="H15" s="102"/>
      <c r="I15" s="103" t="s">
        <v>32</v>
      </c>
      <c r="J15" s="104">
        <v>35000</v>
      </c>
      <c r="K15" s="102"/>
      <c r="L15" s="105"/>
      <c r="M15" s="104"/>
      <c r="N15" s="104">
        <v>35000</v>
      </c>
      <c r="O15" s="106"/>
      <c r="P15" s="104">
        <f t="shared" si="0"/>
        <v>35000</v>
      </c>
      <c r="Q15" s="107"/>
      <c r="R15" s="108">
        <f t="shared" si="1"/>
        <v>868000</v>
      </c>
      <c r="S15" s="107"/>
      <c r="T15" s="109" t="s">
        <v>106</v>
      </c>
    </row>
    <row r="16" spans="1:21" ht="36" x14ac:dyDescent="0.25">
      <c r="A16" s="97">
        <f t="shared" si="2"/>
        <v>10</v>
      </c>
      <c r="B16" s="97"/>
      <c r="C16" s="97">
        <v>18</v>
      </c>
      <c r="D16" s="98" t="s">
        <v>112</v>
      </c>
      <c r="E16" s="99" t="s">
        <v>34</v>
      </c>
      <c r="F16" s="100"/>
      <c r="G16" s="101" t="s">
        <v>35</v>
      </c>
      <c r="H16" s="102"/>
      <c r="I16" s="103">
        <v>4</v>
      </c>
      <c r="J16" s="104">
        <v>2500</v>
      </c>
      <c r="K16" s="102"/>
      <c r="L16" s="105">
        <v>10000</v>
      </c>
      <c r="M16" s="104"/>
      <c r="N16" s="104"/>
      <c r="O16" s="106"/>
      <c r="P16" s="104">
        <f t="shared" si="0"/>
        <v>10000</v>
      </c>
      <c r="Q16" s="107"/>
      <c r="R16" s="108">
        <f t="shared" si="1"/>
        <v>878000</v>
      </c>
      <c r="S16" s="107"/>
      <c r="T16" s="109" t="s">
        <v>94</v>
      </c>
    </row>
    <row r="17" spans="1:20" ht="54" x14ac:dyDescent="0.25">
      <c r="A17" s="97">
        <f t="shared" si="2"/>
        <v>11</v>
      </c>
      <c r="B17" s="97"/>
      <c r="C17" s="97">
        <v>18</v>
      </c>
      <c r="D17" s="98" t="s">
        <v>112</v>
      </c>
      <c r="E17" s="99" t="s">
        <v>34</v>
      </c>
      <c r="F17" s="100"/>
      <c r="G17" s="101" t="s">
        <v>36</v>
      </c>
      <c r="H17" s="102"/>
      <c r="I17" s="103" t="s">
        <v>32</v>
      </c>
      <c r="J17" s="104">
        <v>76000</v>
      </c>
      <c r="K17" s="102"/>
      <c r="L17" s="113">
        <v>76000</v>
      </c>
      <c r="M17" s="108"/>
      <c r="N17" s="104"/>
      <c r="O17" s="106"/>
      <c r="P17" s="104">
        <f t="shared" si="0"/>
        <v>76000</v>
      </c>
      <c r="Q17" s="107"/>
      <c r="R17" s="108">
        <f t="shared" si="1"/>
        <v>954000</v>
      </c>
      <c r="S17" s="107"/>
      <c r="T17" s="109" t="s">
        <v>94</v>
      </c>
    </row>
    <row r="18" spans="1:20" ht="36" x14ac:dyDescent="0.25">
      <c r="A18" s="97">
        <f t="shared" si="2"/>
        <v>12</v>
      </c>
      <c r="B18" s="97"/>
      <c r="C18" s="97">
        <v>17</v>
      </c>
      <c r="D18" s="98" t="s">
        <v>112</v>
      </c>
      <c r="E18" s="99" t="s">
        <v>20</v>
      </c>
      <c r="F18" s="100"/>
      <c r="G18" s="101" t="s">
        <v>87</v>
      </c>
      <c r="H18" s="102"/>
      <c r="I18" s="103">
        <v>1</v>
      </c>
      <c r="J18" s="104">
        <v>96000</v>
      </c>
      <c r="K18" s="102"/>
      <c r="L18" s="113">
        <v>96000</v>
      </c>
      <c r="M18" s="108"/>
      <c r="N18" s="104"/>
      <c r="O18" s="106"/>
      <c r="P18" s="104">
        <f t="shared" si="0"/>
        <v>96000</v>
      </c>
      <c r="Q18" s="107"/>
      <c r="R18" s="108">
        <f t="shared" si="1"/>
        <v>1050000</v>
      </c>
      <c r="S18" s="107"/>
      <c r="T18" s="109" t="s">
        <v>117</v>
      </c>
    </row>
    <row r="19" spans="1:20" ht="36" x14ac:dyDescent="0.25">
      <c r="A19" s="97">
        <f t="shared" si="2"/>
        <v>13</v>
      </c>
      <c r="B19" s="97"/>
      <c r="C19" s="97">
        <v>17</v>
      </c>
      <c r="D19" s="98" t="s">
        <v>112</v>
      </c>
      <c r="E19" s="99" t="s">
        <v>20</v>
      </c>
      <c r="F19" s="100"/>
      <c r="G19" s="101" t="s">
        <v>88</v>
      </c>
      <c r="H19" s="102"/>
      <c r="I19" s="103">
        <v>1</v>
      </c>
      <c r="J19" s="104">
        <v>83000</v>
      </c>
      <c r="K19" s="102"/>
      <c r="L19" s="113">
        <v>83000</v>
      </c>
      <c r="M19" s="108"/>
      <c r="N19" s="104"/>
      <c r="O19" s="106"/>
      <c r="P19" s="104">
        <f t="shared" si="0"/>
        <v>83000</v>
      </c>
      <c r="Q19" s="107"/>
      <c r="R19" s="108">
        <f t="shared" si="1"/>
        <v>1133000</v>
      </c>
      <c r="S19" s="107"/>
      <c r="T19" s="109" t="s">
        <v>117</v>
      </c>
    </row>
    <row r="20" spans="1:20" ht="36" x14ac:dyDescent="0.25">
      <c r="A20" s="97">
        <f t="shared" si="2"/>
        <v>14</v>
      </c>
      <c r="B20" s="97"/>
      <c r="C20" s="97">
        <v>17</v>
      </c>
      <c r="D20" s="98" t="s">
        <v>112</v>
      </c>
      <c r="E20" s="99" t="s">
        <v>20</v>
      </c>
      <c r="F20" s="100"/>
      <c r="G20" s="101" t="s">
        <v>89</v>
      </c>
      <c r="H20" s="102"/>
      <c r="I20" s="103">
        <v>1</v>
      </c>
      <c r="J20" s="104">
        <v>47000</v>
      </c>
      <c r="K20" s="102"/>
      <c r="L20" s="113">
        <v>47000</v>
      </c>
      <c r="M20" s="108"/>
      <c r="N20" s="104"/>
      <c r="O20" s="106"/>
      <c r="P20" s="104">
        <f t="shared" si="0"/>
        <v>47000</v>
      </c>
      <c r="Q20" s="107"/>
      <c r="R20" s="108">
        <f t="shared" si="1"/>
        <v>1180000</v>
      </c>
      <c r="S20" s="107"/>
      <c r="T20" s="109" t="s">
        <v>117</v>
      </c>
    </row>
    <row r="21" spans="1:20" ht="36" x14ac:dyDescent="0.25">
      <c r="A21" s="97">
        <f t="shared" si="2"/>
        <v>15</v>
      </c>
      <c r="B21" s="97"/>
      <c r="C21" s="97">
        <v>17</v>
      </c>
      <c r="D21" s="98" t="s">
        <v>112</v>
      </c>
      <c r="E21" s="99" t="s">
        <v>20</v>
      </c>
      <c r="F21" s="100"/>
      <c r="G21" s="101" t="s">
        <v>90</v>
      </c>
      <c r="H21" s="102"/>
      <c r="I21" s="103">
        <v>1</v>
      </c>
      <c r="J21" s="104">
        <v>150000</v>
      </c>
      <c r="K21" s="102"/>
      <c r="L21" s="113">
        <v>150000</v>
      </c>
      <c r="M21" s="108"/>
      <c r="N21" s="104"/>
      <c r="O21" s="106"/>
      <c r="P21" s="104">
        <f t="shared" si="0"/>
        <v>150000</v>
      </c>
      <c r="Q21" s="107"/>
      <c r="R21" s="108">
        <f t="shared" si="1"/>
        <v>1330000</v>
      </c>
      <c r="S21" s="107"/>
      <c r="T21" s="109" t="s">
        <v>117</v>
      </c>
    </row>
    <row r="22" spans="1:20" x14ac:dyDescent="0.25">
      <c r="A22" s="97">
        <f t="shared" si="2"/>
        <v>16</v>
      </c>
      <c r="B22" s="97"/>
      <c r="C22" s="97">
        <v>18</v>
      </c>
      <c r="D22" s="98" t="s">
        <v>112</v>
      </c>
      <c r="E22" s="99" t="s">
        <v>48</v>
      </c>
      <c r="F22" s="100"/>
      <c r="G22" s="101" t="s">
        <v>49</v>
      </c>
      <c r="H22" s="102"/>
      <c r="I22" s="103">
        <v>1</v>
      </c>
      <c r="J22" s="104">
        <v>7000</v>
      </c>
      <c r="K22" s="102"/>
      <c r="L22" s="110">
        <v>7000</v>
      </c>
      <c r="M22" s="104"/>
      <c r="N22" s="104"/>
      <c r="O22" s="106"/>
      <c r="P22" s="104">
        <f t="shared" si="0"/>
        <v>7000</v>
      </c>
      <c r="Q22" s="107"/>
      <c r="R22" s="108">
        <f t="shared" si="1"/>
        <v>1337000</v>
      </c>
      <c r="S22" s="107"/>
      <c r="T22" s="109" t="s">
        <v>107</v>
      </c>
    </row>
    <row r="23" spans="1:20" ht="36" x14ac:dyDescent="0.25">
      <c r="A23" s="97">
        <f t="shared" si="2"/>
        <v>17</v>
      </c>
      <c r="B23" s="97"/>
      <c r="C23" s="97">
        <v>18</v>
      </c>
      <c r="D23" s="98" t="s">
        <v>112</v>
      </c>
      <c r="E23" s="99" t="s">
        <v>20</v>
      </c>
      <c r="F23" s="100"/>
      <c r="G23" s="101" t="s">
        <v>29</v>
      </c>
      <c r="H23" s="102"/>
      <c r="I23" s="103">
        <v>1</v>
      </c>
      <c r="J23" s="104">
        <v>137000</v>
      </c>
      <c r="K23" s="102"/>
      <c r="L23" s="105"/>
      <c r="M23" s="104"/>
      <c r="N23" s="104">
        <v>137000</v>
      </c>
      <c r="O23" s="106"/>
      <c r="P23" s="104">
        <f t="shared" si="0"/>
        <v>137000</v>
      </c>
      <c r="Q23" s="107"/>
      <c r="R23" s="108">
        <f t="shared" si="1"/>
        <v>1474000</v>
      </c>
      <c r="S23" s="107"/>
      <c r="T23" s="109" t="s">
        <v>94</v>
      </c>
    </row>
    <row r="24" spans="1:20" x14ac:dyDescent="0.25">
      <c r="A24" s="97">
        <f t="shared" si="2"/>
        <v>18</v>
      </c>
      <c r="B24" s="97"/>
      <c r="C24" s="97">
        <v>18</v>
      </c>
      <c r="D24" s="98" t="s">
        <v>112</v>
      </c>
      <c r="E24" s="99" t="s">
        <v>20</v>
      </c>
      <c r="F24" s="100"/>
      <c r="G24" s="101" t="s">
        <v>25</v>
      </c>
      <c r="H24" s="102"/>
      <c r="I24" s="103">
        <v>10</v>
      </c>
      <c r="J24" s="104">
        <v>3000</v>
      </c>
      <c r="K24" s="102"/>
      <c r="L24" s="105"/>
      <c r="M24" s="104"/>
      <c r="N24" s="104">
        <v>30000</v>
      </c>
      <c r="O24" s="106"/>
      <c r="P24" s="104">
        <f t="shared" si="0"/>
        <v>30000</v>
      </c>
      <c r="Q24" s="107"/>
      <c r="R24" s="108">
        <f t="shared" si="1"/>
        <v>1504000</v>
      </c>
      <c r="S24" s="107"/>
      <c r="T24" s="109" t="s">
        <v>94</v>
      </c>
    </row>
    <row r="25" spans="1:20" x14ac:dyDescent="0.25">
      <c r="A25" s="97">
        <f t="shared" si="2"/>
        <v>19</v>
      </c>
      <c r="B25" s="97"/>
      <c r="C25" s="97">
        <v>18</v>
      </c>
      <c r="D25" s="98" t="s">
        <v>112</v>
      </c>
      <c r="E25" s="99" t="s">
        <v>20</v>
      </c>
      <c r="F25" s="100"/>
      <c r="G25" s="101" t="s">
        <v>24</v>
      </c>
      <c r="H25" s="102"/>
      <c r="I25" s="103">
        <v>10</v>
      </c>
      <c r="J25" s="104">
        <v>1300</v>
      </c>
      <c r="K25" s="102"/>
      <c r="L25" s="105"/>
      <c r="M25" s="104"/>
      <c r="N25" s="104">
        <v>13000</v>
      </c>
      <c r="O25" s="106"/>
      <c r="P25" s="104">
        <f t="shared" si="0"/>
        <v>13000</v>
      </c>
      <c r="Q25" s="107"/>
      <c r="R25" s="108">
        <f t="shared" si="1"/>
        <v>1517000</v>
      </c>
      <c r="S25" s="107"/>
      <c r="T25" s="109" t="s">
        <v>94</v>
      </c>
    </row>
    <row r="26" spans="1:20" ht="36" x14ac:dyDescent="0.25">
      <c r="A26" s="97">
        <f t="shared" si="2"/>
        <v>20</v>
      </c>
      <c r="B26" s="97"/>
      <c r="C26" s="97">
        <v>18</v>
      </c>
      <c r="D26" s="98" t="s">
        <v>112</v>
      </c>
      <c r="E26" s="99" t="s">
        <v>20</v>
      </c>
      <c r="F26" s="100"/>
      <c r="G26" s="101" t="s">
        <v>30</v>
      </c>
      <c r="H26" s="102"/>
      <c r="I26" s="103">
        <v>1</v>
      </c>
      <c r="J26" s="104">
        <v>165000</v>
      </c>
      <c r="K26" s="102"/>
      <c r="L26" s="105"/>
      <c r="M26" s="104"/>
      <c r="N26" s="104">
        <v>165000</v>
      </c>
      <c r="O26" s="106"/>
      <c r="P26" s="104">
        <f t="shared" si="0"/>
        <v>165000</v>
      </c>
      <c r="Q26" s="107"/>
      <c r="R26" s="108">
        <f t="shared" si="1"/>
        <v>1682000</v>
      </c>
      <c r="S26" s="107"/>
      <c r="T26" s="109" t="s">
        <v>94</v>
      </c>
    </row>
    <row r="27" spans="1:20" ht="36" x14ac:dyDescent="0.25">
      <c r="A27" s="97">
        <f t="shared" si="2"/>
        <v>21</v>
      </c>
      <c r="B27" s="97"/>
      <c r="C27" s="97">
        <v>18</v>
      </c>
      <c r="D27" s="98" t="s">
        <v>112</v>
      </c>
      <c r="E27" s="99" t="s">
        <v>20</v>
      </c>
      <c r="F27" s="100"/>
      <c r="G27" s="101" t="s">
        <v>31</v>
      </c>
      <c r="H27" s="102"/>
      <c r="I27" s="103">
        <v>1</v>
      </c>
      <c r="J27" s="104">
        <v>200000</v>
      </c>
      <c r="K27" s="102"/>
      <c r="L27" s="105"/>
      <c r="M27" s="104"/>
      <c r="N27" s="104">
        <v>200000</v>
      </c>
      <c r="O27" s="106"/>
      <c r="P27" s="104">
        <f t="shared" si="0"/>
        <v>200000</v>
      </c>
      <c r="Q27" s="107"/>
      <c r="R27" s="108">
        <f t="shared" si="1"/>
        <v>1882000</v>
      </c>
      <c r="S27" s="107"/>
      <c r="T27" s="109" t="s">
        <v>94</v>
      </c>
    </row>
    <row r="28" spans="1:20" x14ac:dyDescent="0.25">
      <c r="A28" s="97">
        <f t="shared" si="2"/>
        <v>22</v>
      </c>
      <c r="B28" s="97"/>
      <c r="C28" s="97">
        <v>18</v>
      </c>
      <c r="D28" s="98" t="s">
        <v>112</v>
      </c>
      <c r="E28" s="99" t="s">
        <v>20</v>
      </c>
      <c r="F28" s="100"/>
      <c r="G28" s="101" t="s">
        <v>78</v>
      </c>
      <c r="H28" s="102"/>
      <c r="I28" s="103" t="s">
        <v>32</v>
      </c>
      <c r="J28" s="104">
        <v>49000</v>
      </c>
      <c r="K28" s="102"/>
      <c r="L28" s="105">
        <v>49000</v>
      </c>
      <c r="M28" s="104"/>
      <c r="N28" s="104"/>
      <c r="O28" s="106"/>
      <c r="P28" s="104">
        <f t="shared" si="0"/>
        <v>49000</v>
      </c>
      <c r="Q28" s="107"/>
      <c r="R28" s="108">
        <f t="shared" si="1"/>
        <v>1931000</v>
      </c>
      <c r="S28" s="107"/>
      <c r="T28" s="109" t="s">
        <v>94</v>
      </c>
    </row>
    <row r="29" spans="1:20" x14ac:dyDescent="0.25">
      <c r="A29" s="97">
        <f t="shared" si="2"/>
        <v>23</v>
      </c>
      <c r="B29" s="97"/>
      <c r="C29" s="97">
        <v>18</v>
      </c>
      <c r="D29" s="98" t="s">
        <v>112</v>
      </c>
      <c r="E29" s="99" t="s">
        <v>20</v>
      </c>
      <c r="F29" s="100"/>
      <c r="G29" s="101" t="s">
        <v>79</v>
      </c>
      <c r="H29" s="102"/>
      <c r="I29" s="103" t="s">
        <v>32</v>
      </c>
      <c r="J29" s="104">
        <v>76000</v>
      </c>
      <c r="K29" s="102"/>
      <c r="L29" s="105">
        <v>76000</v>
      </c>
      <c r="M29" s="104"/>
      <c r="N29" s="104"/>
      <c r="O29" s="106"/>
      <c r="P29" s="104">
        <f t="shared" si="0"/>
        <v>76000</v>
      </c>
      <c r="Q29" s="107"/>
      <c r="R29" s="108">
        <f t="shared" si="1"/>
        <v>2007000</v>
      </c>
      <c r="S29" s="107"/>
      <c r="T29" s="109" t="s">
        <v>94</v>
      </c>
    </row>
    <row r="30" spans="1:20" x14ac:dyDescent="0.25">
      <c r="A30" s="97">
        <f t="shared" si="2"/>
        <v>24</v>
      </c>
      <c r="B30" s="97"/>
      <c r="C30" s="97">
        <v>18</v>
      </c>
      <c r="D30" s="98" t="s">
        <v>112</v>
      </c>
      <c r="E30" s="99" t="s">
        <v>20</v>
      </c>
      <c r="F30" s="100"/>
      <c r="G30" s="101" t="s">
        <v>80</v>
      </c>
      <c r="H30" s="102"/>
      <c r="I30" s="103" t="s">
        <v>32</v>
      </c>
      <c r="J30" s="104">
        <v>10000</v>
      </c>
      <c r="K30" s="102"/>
      <c r="L30" s="105">
        <v>10000</v>
      </c>
      <c r="M30" s="104"/>
      <c r="N30" s="104"/>
      <c r="O30" s="106"/>
      <c r="P30" s="104">
        <f t="shared" si="0"/>
        <v>10000</v>
      </c>
      <c r="Q30" s="107"/>
      <c r="R30" s="108">
        <f t="shared" si="1"/>
        <v>2017000</v>
      </c>
      <c r="S30" s="107"/>
      <c r="T30" s="109" t="s">
        <v>94</v>
      </c>
    </row>
    <row r="31" spans="1:20" x14ac:dyDescent="0.25">
      <c r="A31" s="97">
        <f t="shared" si="2"/>
        <v>25</v>
      </c>
      <c r="B31" s="97"/>
      <c r="C31" s="97">
        <v>18</v>
      </c>
      <c r="D31" s="98" t="s">
        <v>112</v>
      </c>
      <c r="E31" s="99" t="s">
        <v>20</v>
      </c>
      <c r="F31" s="100"/>
      <c r="G31" s="101" t="s">
        <v>81</v>
      </c>
      <c r="H31" s="102"/>
      <c r="I31" s="103" t="s">
        <v>32</v>
      </c>
      <c r="J31" s="104">
        <v>40000</v>
      </c>
      <c r="K31" s="102"/>
      <c r="L31" s="105">
        <v>40000</v>
      </c>
      <c r="M31" s="104"/>
      <c r="N31" s="104"/>
      <c r="O31" s="106"/>
      <c r="P31" s="104">
        <f t="shared" si="0"/>
        <v>40000</v>
      </c>
      <c r="Q31" s="107"/>
      <c r="R31" s="108">
        <f t="shared" si="1"/>
        <v>2057000</v>
      </c>
      <c r="S31" s="107"/>
      <c r="T31" s="109" t="s">
        <v>94</v>
      </c>
    </row>
    <row r="32" spans="1:20" x14ac:dyDescent="0.25">
      <c r="A32" s="97">
        <f t="shared" si="2"/>
        <v>26</v>
      </c>
      <c r="B32" s="97"/>
      <c r="C32" s="97">
        <v>18</v>
      </c>
      <c r="D32" s="98" t="s">
        <v>112</v>
      </c>
      <c r="E32" s="99" t="s">
        <v>20</v>
      </c>
      <c r="F32" s="100"/>
      <c r="G32" s="101" t="s">
        <v>82</v>
      </c>
      <c r="H32" s="102"/>
      <c r="I32" s="103" t="s">
        <v>32</v>
      </c>
      <c r="J32" s="104">
        <v>33000</v>
      </c>
      <c r="K32" s="102"/>
      <c r="L32" s="105">
        <v>33000</v>
      </c>
      <c r="M32" s="104"/>
      <c r="N32" s="104"/>
      <c r="O32" s="106"/>
      <c r="P32" s="104">
        <f t="shared" si="0"/>
        <v>33000</v>
      </c>
      <c r="Q32" s="107"/>
      <c r="R32" s="108">
        <f t="shared" si="1"/>
        <v>2090000</v>
      </c>
      <c r="S32" s="107"/>
      <c r="T32" s="109" t="s">
        <v>94</v>
      </c>
    </row>
    <row r="33" spans="1:20" ht="36" x14ac:dyDescent="0.25">
      <c r="A33" s="97">
        <f t="shared" si="2"/>
        <v>27</v>
      </c>
      <c r="B33" s="97"/>
      <c r="C33" s="97">
        <v>18</v>
      </c>
      <c r="D33" s="98" t="s">
        <v>112</v>
      </c>
      <c r="E33" s="99" t="s">
        <v>20</v>
      </c>
      <c r="F33" s="100"/>
      <c r="G33" s="101" t="s">
        <v>83</v>
      </c>
      <c r="H33" s="102"/>
      <c r="I33" s="103" t="s">
        <v>32</v>
      </c>
      <c r="J33" s="104">
        <v>35000</v>
      </c>
      <c r="K33" s="102"/>
      <c r="L33" s="105">
        <v>35000</v>
      </c>
      <c r="M33" s="104"/>
      <c r="N33" s="104"/>
      <c r="O33" s="106"/>
      <c r="P33" s="104">
        <f t="shared" si="0"/>
        <v>35000</v>
      </c>
      <c r="Q33" s="107"/>
      <c r="R33" s="108">
        <f t="shared" si="1"/>
        <v>2125000</v>
      </c>
      <c r="S33" s="107"/>
      <c r="T33" s="109" t="s">
        <v>94</v>
      </c>
    </row>
    <row r="34" spans="1:20" ht="36" x14ac:dyDescent="0.25">
      <c r="A34" s="97">
        <f t="shared" si="2"/>
        <v>28</v>
      </c>
      <c r="B34" s="97"/>
      <c r="C34" s="97">
        <v>18</v>
      </c>
      <c r="D34" s="98" t="s">
        <v>112</v>
      </c>
      <c r="E34" s="99" t="s">
        <v>20</v>
      </c>
      <c r="F34" s="100"/>
      <c r="G34" s="101" t="s">
        <v>84</v>
      </c>
      <c r="H34" s="102"/>
      <c r="I34" s="103" t="s">
        <v>32</v>
      </c>
      <c r="J34" s="104">
        <v>30000</v>
      </c>
      <c r="K34" s="102"/>
      <c r="L34" s="105">
        <v>30000</v>
      </c>
      <c r="M34" s="104"/>
      <c r="N34" s="104"/>
      <c r="O34" s="106"/>
      <c r="P34" s="104">
        <f t="shared" si="0"/>
        <v>30000</v>
      </c>
      <c r="Q34" s="107"/>
      <c r="R34" s="108">
        <f t="shared" si="1"/>
        <v>2155000</v>
      </c>
      <c r="S34" s="107"/>
      <c r="T34" s="109" t="s">
        <v>94</v>
      </c>
    </row>
    <row r="35" spans="1:20" x14ac:dyDescent="0.25">
      <c r="A35" s="97">
        <f t="shared" si="2"/>
        <v>29</v>
      </c>
      <c r="B35" s="97"/>
      <c r="C35" s="97">
        <v>18</v>
      </c>
      <c r="D35" s="98" t="s">
        <v>112</v>
      </c>
      <c r="E35" s="99" t="s">
        <v>20</v>
      </c>
      <c r="F35" s="100"/>
      <c r="G35" s="101" t="s">
        <v>85</v>
      </c>
      <c r="H35" s="102"/>
      <c r="I35" s="103" t="s">
        <v>32</v>
      </c>
      <c r="J35" s="104">
        <v>7000</v>
      </c>
      <c r="K35" s="102"/>
      <c r="L35" s="105">
        <v>7000</v>
      </c>
      <c r="M35" s="104"/>
      <c r="N35" s="104"/>
      <c r="O35" s="106"/>
      <c r="P35" s="104">
        <f t="shared" si="0"/>
        <v>7000</v>
      </c>
      <c r="Q35" s="107"/>
      <c r="R35" s="108">
        <f t="shared" si="1"/>
        <v>2162000</v>
      </c>
      <c r="S35" s="107"/>
      <c r="T35" s="109" t="s">
        <v>94</v>
      </c>
    </row>
    <row r="36" spans="1:20" ht="36" x14ac:dyDescent="0.25">
      <c r="A36" s="97">
        <f t="shared" si="2"/>
        <v>30</v>
      </c>
      <c r="B36" s="97"/>
      <c r="C36" s="97">
        <v>18</v>
      </c>
      <c r="D36" s="98" t="s">
        <v>112</v>
      </c>
      <c r="E36" s="99" t="s">
        <v>20</v>
      </c>
      <c r="F36" s="100"/>
      <c r="G36" s="101" t="s">
        <v>86</v>
      </c>
      <c r="H36" s="102"/>
      <c r="I36" s="103" t="s">
        <v>32</v>
      </c>
      <c r="J36" s="104">
        <v>29000</v>
      </c>
      <c r="K36" s="102"/>
      <c r="L36" s="105">
        <v>29000</v>
      </c>
      <c r="M36" s="104"/>
      <c r="N36" s="104"/>
      <c r="O36" s="106"/>
      <c r="P36" s="104">
        <f t="shared" si="0"/>
        <v>29000</v>
      </c>
      <c r="Q36" s="107"/>
      <c r="R36" s="108">
        <f t="shared" si="1"/>
        <v>2191000</v>
      </c>
      <c r="S36" s="107"/>
      <c r="T36" s="109" t="s">
        <v>94</v>
      </c>
    </row>
    <row r="37" spans="1:20" x14ac:dyDescent="0.25">
      <c r="A37" s="97">
        <f t="shared" si="2"/>
        <v>31</v>
      </c>
      <c r="B37" s="97"/>
      <c r="C37" s="97">
        <v>18</v>
      </c>
      <c r="D37" s="98" t="s">
        <v>112</v>
      </c>
      <c r="E37" s="99" t="s">
        <v>20</v>
      </c>
      <c r="F37" s="100"/>
      <c r="G37" s="97" t="s">
        <v>55</v>
      </c>
      <c r="H37" s="102"/>
      <c r="I37" s="103">
        <v>1</v>
      </c>
      <c r="J37" s="104">
        <v>9000</v>
      </c>
      <c r="K37" s="102"/>
      <c r="L37" s="110"/>
      <c r="M37" s="106"/>
      <c r="N37" s="111">
        <v>9000</v>
      </c>
      <c r="O37" s="106"/>
      <c r="P37" s="110">
        <f t="shared" si="0"/>
        <v>9000</v>
      </c>
      <c r="Q37" s="107"/>
      <c r="R37" s="108">
        <f t="shared" si="1"/>
        <v>2200000</v>
      </c>
      <c r="S37" s="107"/>
      <c r="T37" s="109" t="s">
        <v>105</v>
      </c>
    </row>
    <row r="38" spans="1:20" ht="36" x14ac:dyDescent="0.25">
      <c r="A38" s="97">
        <f t="shared" si="2"/>
        <v>32</v>
      </c>
      <c r="B38" s="97"/>
      <c r="C38" s="97">
        <v>17</v>
      </c>
      <c r="D38" s="98" t="s">
        <v>112</v>
      </c>
      <c r="E38" s="99" t="s">
        <v>46</v>
      </c>
      <c r="F38" s="100"/>
      <c r="G38" s="114" t="s">
        <v>114</v>
      </c>
      <c r="H38" s="102"/>
      <c r="I38" s="103">
        <v>1</v>
      </c>
      <c r="J38" s="104">
        <v>112500</v>
      </c>
      <c r="K38" s="102"/>
      <c r="L38" s="105">
        <v>112500</v>
      </c>
      <c r="M38" s="104"/>
      <c r="N38" s="104"/>
      <c r="O38" s="106"/>
      <c r="P38" s="104">
        <f t="shared" si="0"/>
        <v>112500</v>
      </c>
      <c r="Q38" s="107"/>
      <c r="R38" s="108">
        <f t="shared" si="1"/>
        <v>2312500</v>
      </c>
      <c r="S38" s="107"/>
      <c r="T38" s="109" t="s">
        <v>108</v>
      </c>
    </row>
    <row r="39" spans="1:20" ht="36" x14ac:dyDescent="0.25">
      <c r="A39" s="97">
        <f t="shared" si="2"/>
        <v>33</v>
      </c>
      <c r="B39" s="97"/>
      <c r="C39" s="97">
        <v>18</v>
      </c>
      <c r="D39" s="98" t="s">
        <v>112</v>
      </c>
      <c r="E39" s="99" t="s">
        <v>46</v>
      </c>
      <c r="F39" s="100"/>
      <c r="G39" s="114" t="s">
        <v>98</v>
      </c>
      <c r="H39" s="102"/>
      <c r="I39" s="103"/>
      <c r="J39" s="104">
        <v>112500</v>
      </c>
      <c r="K39" s="102"/>
      <c r="L39" s="105">
        <v>112500</v>
      </c>
      <c r="M39" s="104"/>
      <c r="N39" s="104"/>
      <c r="O39" s="106"/>
      <c r="P39" s="104">
        <f t="shared" si="0"/>
        <v>112500</v>
      </c>
      <c r="Q39" s="107"/>
      <c r="R39" s="108">
        <f t="shared" si="1"/>
        <v>2425000</v>
      </c>
      <c r="S39" s="107"/>
      <c r="T39" s="109" t="s">
        <v>108</v>
      </c>
    </row>
    <row r="40" spans="1:20" x14ac:dyDescent="0.25">
      <c r="A40" s="97">
        <f t="shared" si="2"/>
        <v>34</v>
      </c>
      <c r="B40" s="97"/>
      <c r="C40" s="97">
        <v>17</v>
      </c>
      <c r="D40" s="98" t="s">
        <v>112</v>
      </c>
      <c r="E40" s="99" t="s">
        <v>46</v>
      </c>
      <c r="F40" s="100"/>
      <c r="G40" s="114" t="s">
        <v>69</v>
      </c>
      <c r="H40" s="102"/>
      <c r="I40" s="103">
        <v>1</v>
      </c>
      <c r="J40" s="104">
        <v>20000</v>
      </c>
      <c r="K40" s="102"/>
      <c r="L40" s="105">
        <v>20000</v>
      </c>
      <c r="M40" s="104"/>
      <c r="N40" s="104"/>
      <c r="O40" s="106"/>
      <c r="P40" s="104">
        <f t="shared" si="0"/>
        <v>20000</v>
      </c>
      <c r="Q40" s="107"/>
      <c r="R40" s="108">
        <f t="shared" si="1"/>
        <v>2445000</v>
      </c>
      <c r="S40" s="107"/>
      <c r="T40" s="115" t="s">
        <v>110</v>
      </c>
    </row>
    <row r="41" spans="1:20" x14ac:dyDescent="0.25">
      <c r="A41" s="97">
        <f t="shared" si="2"/>
        <v>35</v>
      </c>
      <c r="B41" s="97"/>
      <c r="C41" s="97">
        <v>17</v>
      </c>
      <c r="D41" s="98" t="s">
        <v>112</v>
      </c>
      <c r="E41" s="99" t="s">
        <v>46</v>
      </c>
      <c r="F41" s="100"/>
      <c r="G41" s="114" t="s">
        <v>73</v>
      </c>
      <c r="H41" s="102"/>
      <c r="I41" s="103">
        <v>1</v>
      </c>
      <c r="J41" s="104">
        <v>5700</v>
      </c>
      <c r="K41" s="102"/>
      <c r="L41" s="105"/>
      <c r="M41" s="104"/>
      <c r="N41" s="104">
        <v>5700</v>
      </c>
      <c r="O41" s="106"/>
      <c r="P41" s="104">
        <f t="shared" ref="P41:P68" si="3">L41+N41</f>
        <v>5700</v>
      </c>
      <c r="Q41" s="107"/>
      <c r="R41" s="108">
        <f t="shared" si="1"/>
        <v>2450700</v>
      </c>
      <c r="S41" s="107"/>
      <c r="T41" s="115" t="s">
        <v>110</v>
      </c>
    </row>
    <row r="42" spans="1:20" x14ac:dyDescent="0.25">
      <c r="A42" s="97">
        <f t="shared" si="2"/>
        <v>36</v>
      </c>
      <c r="B42" s="97"/>
      <c r="C42" s="97">
        <v>18</v>
      </c>
      <c r="D42" s="98" t="s">
        <v>112</v>
      </c>
      <c r="E42" s="99" t="s">
        <v>46</v>
      </c>
      <c r="F42" s="100"/>
      <c r="G42" s="114" t="s">
        <v>77</v>
      </c>
      <c r="H42" s="102"/>
      <c r="I42" s="103">
        <v>1</v>
      </c>
      <c r="J42" s="104">
        <v>1800</v>
      </c>
      <c r="K42" s="102"/>
      <c r="L42" s="105"/>
      <c r="M42" s="104"/>
      <c r="N42" s="104">
        <v>1800</v>
      </c>
      <c r="O42" s="106"/>
      <c r="P42" s="104">
        <f t="shared" si="3"/>
        <v>1800</v>
      </c>
      <c r="Q42" s="107"/>
      <c r="R42" s="108">
        <f t="shared" si="1"/>
        <v>2452500</v>
      </c>
      <c r="S42" s="107"/>
      <c r="T42" s="115" t="s">
        <v>110</v>
      </c>
    </row>
    <row r="43" spans="1:20" x14ac:dyDescent="0.25">
      <c r="A43" s="97">
        <f t="shared" si="2"/>
        <v>37</v>
      </c>
      <c r="B43" s="97"/>
      <c r="C43" s="97">
        <v>18</v>
      </c>
      <c r="D43" s="100">
        <v>1</v>
      </c>
      <c r="E43" s="100" t="s">
        <v>46</v>
      </c>
      <c r="F43" s="100"/>
      <c r="G43" s="97" t="s">
        <v>100</v>
      </c>
      <c r="H43" s="102"/>
      <c r="I43" s="116">
        <v>1</v>
      </c>
      <c r="J43" s="110">
        <v>120000</v>
      </c>
      <c r="K43" s="102"/>
      <c r="L43" s="110"/>
      <c r="M43" s="106"/>
      <c r="N43" s="111">
        <v>120000</v>
      </c>
      <c r="O43" s="106"/>
      <c r="P43" s="117">
        <f t="shared" si="3"/>
        <v>120000</v>
      </c>
      <c r="Q43" s="107"/>
      <c r="R43" s="108">
        <f t="shared" si="1"/>
        <v>2572500</v>
      </c>
      <c r="S43" s="107"/>
      <c r="T43" s="115" t="s">
        <v>110</v>
      </c>
    </row>
    <row r="44" spans="1:20" x14ac:dyDescent="0.25">
      <c r="A44" s="97">
        <f t="shared" si="2"/>
        <v>38</v>
      </c>
      <c r="B44" s="97"/>
      <c r="C44" s="97">
        <v>18</v>
      </c>
      <c r="D44" s="98" t="s">
        <v>113</v>
      </c>
      <c r="E44" s="99" t="s">
        <v>21</v>
      </c>
      <c r="F44" s="100"/>
      <c r="G44" s="97" t="s">
        <v>59</v>
      </c>
      <c r="H44" s="102"/>
      <c r="I44" s="103">
        <v>1</v>
      </c>
      <c r="J44" s="104">
        <v>40000</v>
      </c>
      <c r="K44" s="102"/>
      <c r="L44" s="110"/>
      <c r="M44" s="106"/>
      <c r="N44" s="111">
        <v>40000</v>
      </c>
      <c r="O44" s="106"/>
      <c r="P44" s="110">
        <f t="shared" si="3"/>
        <v>40000</v>
      </c>
      <c r="Q44" s="107"/>
      <c r="R44" s="108">
        <f t="shared" si="1"/>
        <v>2612500</v>
      </c>
      <c r="S44" s="107"/>
      <c r="T44" s="109" t="s">
        <v>94</v>
      </c>
    </row>
    <row r="45" spans="1:20" x14ac:dyDescent="0.25">
      <c r="A45" s="97">
        <f t="shared" si="2"/>
        <v>39</v>
      </c>
      <c r="B45" s="97"/>
      <c r="C45" s="97">
        <v>18</v>
      </c>
      <c r="D45" s="98" t="s">
        <v>113</v>
      </c>
      <c r="E45" s="99" t="s">
        <v>21</v>
      </c>
      <c r="F45" s="100"/>
      <c r="G45" s="97" t="s">
        <v>60</v>
      </c>
      <c r="H45" s="102"/>
      <c r="I45" s="103">
        <v>1</v>
      </c>
      <c r="J45" s="104">
        <v>40000</v>
      </c>
      <c r="K45" s="102"/>
      <c r="L45" s="110"/>
      <c r="M45" s="106"/>
      <c r="N45" s="111">
        <v>40000</v>
      </c>
      <c r="O45" s="106"/>
      <c r="P45" s="110">
        <f t="shared" si="3"/>
        <v>40000</v>
      </c>
      <c r="Q45" s="107"/>
      <c r="R45" s="108">
        <f t="shared" si="1"/>
        <v>2652500</v>
      </c>
      <c r="S45" s="107"/>
      <c r="T45" s="109" t="s">
        <v>94</v>
      </c>
    </row>
    <row r="46" spans="1:20" x14ac:dyDescent="0.25">
      <c r="A46" s="97">
        <f t="shared" si="2"/>
        <v>40</v>
      </c>
      <c r="B46" s="97"/>
      <c r="C46" s="97">
        <v>18</v>
      </c>
      <c r="D46" s="98" t="s">
        <v>113</v>
      </c>
      <c r="E46" s="99" t="s">
        <v>21</v>
      </c>
      <c r="F46" s="100"/>
      <c r="G46" s="97" t="s">
        <v>61</v>
      </c>
      <c r="H46" s="102"/>
      <c r="I46" s="103">
        <v>1</v>
      </c>
      <c r="J46" s="104">
        <v>40000</v>
      </c>
      <c r="K46" s="102"/>
      <c r="L46" s="110"/>
      <c r="M46" s="106"/>
      <c r="N46" s="111">
        <v>40000</v>
      </c>
      <c r="O46" s="106"/>
      <c r="P46" s="110">
        <f t="shared" si="3"/>
        <v>40000</v>
      </c>
      <c r="Q46" s="107"/>
      <c r="R46" s="108">
        <f t="shared" si="1"/>
        <v>2692500</v>
      </c>
      <c r="S46" s="107"/>
      <c r="T46" s="109" t="s">
        <v>94</v>
      </c>
    </row>
    <row r="47" spans="1:20" ht="36" x14ac:dyDescent="0.25">
      <c r="A47" s="97">
        <f t="shared" si="2"/>
        <v>41</v>
      </c>
      <c r="B47" s="97"/>
      <c r="C47" s="97">
        <v>18</v>
      </c>
      <c r="D47" s="98" t="s">
        <v>113</v>
      </c>
      <c r="E47" s="99" t="s">
        <v>23</v>
      </c>
      <c r="F47" s="100"/>
      <c r="G47" s="101" t="s">
        <v>50</v>
      </c>
      <c r="H47" s="102"/>
      <c r="I47" s="103">
        <v>4</v>
      </c>
      <c r="J47" s="104">
        <v>40000</v>
      </c>
      <c r="K47" s="102"/>
      <c r="L47" s="105"/>
      <c r="M47" s="104"/>
      <c r="N47" s="104">
        <v>160000</v>
      </c>
      <c r="O47" s="106"/>
      <c r="P47" s="104">
        <f t="shared" si="3"/>
        <v>160000</v>
      </c>
      <c r="Q47" s="107"/>
      <c r="R47" s="108">
        <f t="shared" si="1"/>
        <v>2852500</v>
      </c>
      <c r="S47" s="107"/>
      <c r="T47" s="109" t="s">
        <v>104</v>
      </c>
    </row>
    <row r="48" spans="1:20" x14ac:dyDescent="0.25">
      <c r="A48" s="97">
        <f t="shared" si="2"/>
        <v>42</v>
      </c>
      <c r="B48" s="97"/>
      <c r="C48" s="97">
        <v>18</v>
      </c>
      <c r="D48" s="98" t="s">
        <v>113</v>
      </c>
      <c r="E48" s="99" t="s">
        <v>23</v>
      </c>
      <c r="F48" s="100"/>
      <c r="G48" s="101" t="s">
        <v>51</v>
      </c>
      <c r="H48" s="102"/>
      <c r="I48" s="103">
        <v>1</v>
      </c>
      <c r="J48" s="104">
        <v>27000</v>
      </c>
      <c r="K48" s="102"/>
      <c r="L48" s="105"/>
      <c r="M48" s="104"/>
      <c r="N48" s="104">
        <v>27000</v>
      </c>
      <c r="O48" s="106"/>
      <c r="P48" s="104">
        <f t="shared" si="3"/>
        <v>27000</v>
      </c>
      <c r="Q48" s="107"/>
      <c r="R48" s="108">
        <f t="shared" si="1"/>
        <v>2879500</v>
      </c>
      <c r="S48" s="107"/>
      <c r="T48" s="109" t="s">
        <v>104</v>
      </c>
    </row>
    <row r="49" spans="1:20" ht="36" x14ac:dyDescent="0.25">
      <c r="A49" s="97">
        <f t="shared" si="2"/>
        <v>43</v>
      </c>
      <c r="B49" s="97"/>
      <c r="C49" s="97">
        <v>18</v>
      </c>
      <c r="D49" s="98" t="s">
        <v>113</v>
      </c>
      <c r="E49" s="99" t="s">
        <v>23</v>
      </c>
      <c r="F49" s="100"/>
      <c r="G49" s="101" t="s">
        <v>52</v>
      </c>
      <c r="H49" s="102"/>
      <c r="I49" s="103">
        <v>3</v>
      </c>
      <c r="J49" s="104">
        <v>37000</v>
      </c>
      <c r="K49" s="102"/>
      <c r="L49" s="105"/>
      <c r="M49" s="104"/>
      <c r="N49" s="104">
        <v>111000</v>
      </c>
      <c r="O49" s="106"/>
      <c r="P49" s="104">
        <f t="shared" si="3"/>
        <v>111000</v>
      </c>
      <c r="Q49" s="107"/>
      <c r="R49" s="108">
        <f t="shared" si="1"/>
        <v>2990500</v>
      </c>
      <c r="S49" s="107"/>
      <c r="T49" s="109" t="s">
        <v>104</v>
      </c>
    </row>
    <row r="50" spans="1:20" x14ac:dyDescent="0.25">
      <c r="A50" s="97">
        <f t="shared" si="2"/>
        <v>44</v>
      </c>
      <c r="B50" s="97"/>
      <c r="C50" s="97">
        <v>18</v>
      </c>
      <c r="D50" s="98" t="s">
        <v>113</v>
      </c>
      <c r="E50" s="99" t="s">
        <v>23</v>
      </c>
      <c r="F50" s="100"/>
      <c r="G50" s="97" t="s">
        <v>53</v>
      </c>
      <c r="H50" s="102"/>
      <c r="I50" s="103">
        <v>1</v>
      </c>
      <c r="J50" s="104">
        <v>23000</v>
      </c>
      <c r="K50" s="102"/>
      <c r="L50" s="110"/>
      <c r="M50" s="106"/>
      <c r="N50" s="111">
        <v>23000</v>
      </c>
      <c r="O50" s="106"/>
      <c r="P50" s="110">
        <f t="shared" si="3"/>
        <v>23000</v>
      </c>
      <c r="Q50" s="107"/>
      <c r="R50" s="108">
        <f t="shared" si="1"/>
        <v>3013500</v>
      </c>
      <c r="S50" s="107"/>
      <c r="T50" s="109" t="s">
        <v>104</v>
      </c>
    </row>
    <row r="51" spans="1:20" x14ac:dyDescent="0.25">
      <c r="A51" s="97">
        <f t="shared" si="2"/>
        <v>45</v>
      </c>
      <c r="B51" s="97"/>
      <c r="C51" s="97">
        <v>18</v>
      </c>
      <c r="D51" s="98" t="s">
        <v>113</v>
      </c>
      <c r="E51" s="99" t="s">
        <v>23</v>
      </c>
      <c r="F51" s="100"/>
      <c r="G51" s="97" t="s">
        <v>116</v>
      </c>
      <c r="H51" s="102"/>
      <c r="I51" s="103">
        <v>1</v>
      </c>
      <c r="J51" s="104">
        <v>70000</v>
      </c>
      <c r="K51" s="102"/>
      <c r="L51" s="110"/>
      <c r="M51" s="106"/>
      <c r="N51" s="111">
        <v>70000</v>
      </c>
      <c r="O51" s="106"/>
      <c r="P51" s="110">
        <f t="shared" si="3"/>
        <v>70000</v>
      </c>
      <c r="Q51" s="107"/>
      <c r="R51" s="108">
        <f t="shared" si="1"/>
        <v>3083500</v>
      </c>
      <c r="S51" s="107"/>
      <c r="T51" s="109" t="s">
        <v>104</v>
      </c>
    </row>
    <row r="52" spans="1:20" x14ac:dyDescent="0.25">
      <c r="A52" s="97">
        <f t="shared" si="2"/>
        <v>46</v>
      </c>
      <c r="B52" s="97"/>
      <c r="C52" s="97">
        <v>18</v>
      </c>
      <c r="D52" s="98" t="s">
        <v>113</v>
      </c>
      <c r="E52" s="99" t="s">
        <v>23</v>
      </c>
      <c r="F52" s="100"/>
      <c r="G52" s="97" t="s">
        <v>57</v>
      </c>
      <c r="H52" s="102"/>
      <c r="I52" s="103">
        <v>1</v>
      </c>
      <c r="J52" s="104">
        <v>10000</v>
      </c>
      <c r="K52" s="102"/>
      <c r="L52" s="110"/>
      <c r="M52" s="106"/>
      <c r="N52" s="111">
        <v>100000</v>
      </c>
      <c r="O52" s="106"/>
      <c r="P52" s="110">
        <f t="shared" si="3"/>
        <v>100000</v>
      </c>
      <c r="Q52" s="107"/>
      <c r="R52" s="108">
        <f t="shared" si="1"/>
        <v>3183500</v>
      </c>
      <c r="S52" s="107"/>
      <c r="T52" s="109" t="s">
        <v>104</v>
      </c>
    </row>
    <row r="53" spans="1:20" ht="36" x14ac:dyDescent="0.25">
      <c r="A53" s="97">
        <f t="shared" si="2"/>
        <v>47</v>
      </c>
      <c r="B53" s="97"/>
      <c r="C53" s="97">
        <v>17</v>
      </c>
      <c r="D53" s="98" t="s">
        <v>113</v>
      </c>
      <c r="E53" s="99" t="s">
        <v>22</v>
      </c>
      <c r="F53" s="100"/>
      <c r="G53" s="101" t="s">
        <v>97</v>
      </c>
      <c r="H53" s="102"/>
      <c r="I53" s="103">
        <v>1</v>
      </c>
      <c r="J53" s="104">
        <v>250000</v>
      </c>
      <c r="K53" s="102"/>
      <c r="L53" s="105"/>
      <c r="M53" s="104"/>
      <c r="N53" s="104">
        <v>250000</v>
      </c>
      <c r="O53" s="106"/>
      <c r="P53" s="104">
        <f t="shared" si="3"/>
        <v>250000</v>
      </c>
      <c r="Q53" s="107"/>
      <c r="R53" s="108">
        <f t="shared" si="1"/>
        <v>3433500</v>
      </c>
      <c r="S53" s="107"/>
      <c r="T53" s="109" t="s">
        <v>106</v>
      </c>
    </row>
    <row r="54" spans="1:20" ht="36" x14ac:dyDescent="0.25">
      <c r="A54" s="97">
        <f t="shared" si="2"/>
        <v>48</v>
      </c>
      <c r="B54" s="97"/>
      <c r="C54" s="97">
        <v>18</v>
      </c>
      <c r="D54" s="98" t="s">
        <v>113</v>
      </c>
      <c r="E54" s="99" t="s">
        <v>46</v>
      </c>
      <c r="F54" s="100"/>
      <c r="G54" s="114" t="s">
        <v>63</v>
      </c>
      <c r="H54" s="102"/>
      <c r="I54" s="103">
        <v>1</v>
      </c>
      <c r="J54" s="104">
        <v>224000</v>
      </c>
      <c r="K54" s="102"/>
      <c r="L54" s="105">
        <v>224000</v>
      </c>
      <c r="M54" s="104"/>
      <c r="N54" s="104"/>
      <c r="O54" s="106"/>
      <c r="P54" s="104">
        <f t="shared" si="3"/>
        <v>224000</v>
      </c>
      <c r="Q54" s="107"/>
      <c r="R54" s="108">
        <f t="shared" si="1"/>
        <v>3657500</v>
      </c>
      <c r="S54" s="107"/>
      <c r="T54" s="109" t="s">
        <v>109</v>
      </c>
    </row>
    <row r="55" spans="1:20" ht="36" x14ac:dyDescent="0.25">
      <c r="A55" s="97">
        <f t="shared" si="2"/>
        <v>49</v>
      </c>
      <c r="B55" s="97"/>
      <c r="C55" s="97">
        <v>18</v>
      </c>
      <c r="D55" s="98" t="s">
        <v>113</v>
      </c>
      <c r="E55" s="99" t="s">
        <v>46</v>
      </c>
      <c r="F55" s="100"/>
      <c r="G55" s="114" t="s">
        <v>64</v>
      </c>
      <c r="H55" s="102"/>
      <c r="I55" s="103">
        <v>1</v>
      </c>
      <c r="J55" s="104">
        <v>280000</v>
      </c>
      <c r="K55" s="102"/>
      <c r="L55" s="105">
        <v>280000</v>
      </c>
      <c r="M55" s="104"/>
      <c r="N55" s="104"/>
      <c r="O55" s="106"/>
      <c r="P55" s="104">
        <f t="shared" si="3"/>
        <v>280000</v>
      </c>
      <c r="Q55" s="107"/>
      <c r="R55" s="108">
        <f t="shared" si="1"/>
        <v>3937500</v>
      </c>
      <c r="S55" s="107"/>
      <c r="T55" s="109" t="s">
        <v>109</v>
      </c>
    </row>
    <row r="56" spans="1:20" ht="36" x14ac:dyDescent="0.25">
      <c r="A56" s="97">
        <f t="shared" si="2"/>
        <v>50</v>
      </c>
      <c r="B56" s="97"/>
      <c r="C56" s="97">
        <v>18</v>
      </c>
      <c r="D56" s="98" t="s">
        <v>113</v>
      </c>
      <c r="E56" s="99" t="s">
        <v>46</v>
      </c>
      <c r="F56" s="100"/>
      <c r="G56" s="114" t="s">
        <v>65</v>
      </c>
      <c r="H56" s="102"/>
      <c r="I56" s="103">
        <v>1</v>
      </c>
      <c r="J56" s="104">
        <v>193000</v>
      </c>
      <c r="K56" s="102"/>
      <c r="L56" s="105">
        <v>193000</v>
      </c>
      <c r="M56" s="104"/>
      <c r="N56" s="104"/>
      <c r="O56" s="106"/>
      <c r="P56" s="104">
        <f t="shared" si="3"/>
        <v>193000</v>
      </c>
      <c r="Q56" s="107"/>
      <c r="R56" s="108">
        <f t="shared" si="1"/>
        <v>4130500</v>
      </c>
      <c r="S56" s="107"/>
      <c r="T56" s="109" t="s">
        <v>109</v>
      </c>
    </row>
    <row r="57" spans="1:20" x14ac:dyDescent="0.25">
      <c r="A57" s="97">
        <f t="shared" si="2"/>
        <v>51</v>
      </c>
      <c r="B57" s="97"/>
      <c r="C57" s="97">
        <v>18</v>
      </c>
      <c r="D57" s="98" t="s">
        <v>113</v>
      </c>
      <c r="E57" s="99" t="s">
        <v>46</v>
      </c>
      <c r="F57" s="100"/>
      <c r="G57" s="114" t="s">
        <v>99</v>
      </c>
      <c r="H57" s="102"/>
      <c r="I57" s="103">
        <v>1</v>
      </c>
      <c r="J57" s="104">
        <v>6000</v>
      </c>
      <c r="K57" s="102"/>
      <c r="L57" s="105">
        <v>6000</v>
      </c>
      <c r="M57" s="104"/>
      <c r="N57" s="104"/>
      <c r="O57" s="106"/>
      <c r="P57" s="104">
        <f t="shared" si="3"/>
        <v>6000</v>
      </c>
      <c r="Q57" s="107"/>
      <c r="R57" s="108">
        <f t="shared" si="1"/>
        <v>4136500</v>
      </c>
      <c r="S57" s="107"/>
      <c r="T57" s="115" t="s">
        <v>94</v>
      </c>
    </row>
    <row r="58" spans="1:20" x14ac:dyDescent="0.25">
      <c r="A58" s="97">
        <f t="shared" si="2"/>
        <v>52</v>
      </c>
      <c r="B58" s="97"/>
      <c r="C58" s="97">
        <v>18</v>
      </c>
      <c r="D58" s="98" t="s">
        <v>113</v>
      </c>
      <c r="E58" s="99" t="s">
        <v>46</v>
      </c>
      <c r="F58" s="100"/>
      <c r="G58" s="114" t="s">
        <v>67</v>
      </c>
      <c r="H58" s="102"/>
      <c r="I58" s="103">
        <v>1</v>
      </c>
      <c r="J58" s="104">
        <v>50000</v>
      </c>
      <c r="K58" s="102"/>
      <c r="L58" s="105"/>
      <c r="M58" s="104"/>
      <c r="N58" s="104">
        <v>50000</v>
      </c>
      <c r="O58" s="106"/>
      <c r="P58" s="104">
        <f t="shared" si="3"/>
        <v>50000</v>
      </c>
      <c r="Q58" s="107"/>
      <c r="R58" s="108">
        <f t="shared" si="1"/>
        <v>4186500</v>
      </c>
      <c r="S58" s="107"/>
      <c r="T58" s="109" t="s">
        <v>110</v>
      </c>
    </row>
    <row r="59" spans="1:20" x14ac:dyDescent="0.25">
      <c r="A59" s="97">
        <f t="shared" si="2"/>
        <v>53</v>
      </c>
      <c r="B59" s="97"/>
      <c r="C59" s="97">
        <v>18</v>
      </c>
      <c r="D59" s="98" t="s">
        <v>113</v>
      </c>
      <c r="E59" s="99" t="s">
        <v>46</v>
      </c>
      <c r="F59" s="100"/>
      <c r="G59" s="114" t="s">
        <v>68</v>
      </c>
      <c r="H59" s="102"/>
      <c r="I59" s="103">
        <v>1</v>
      </c>
      <c r="J59" s="104">
        <v>25000</v>
      </c>
      <c r="K59" s="102"/>
      <c r="L59" s="105">
        <v>25000</v>
      </c>
      <c r="M59" s="104"/>
      <c r="N59" s="104"/>
      <c r="O59" s="106"/>
      <c r="P59" s="104">
        <f t="shared" si="3"/>
        <v>25000</v>
      </c>
      <c r="Q59" s="107"/>
      <c r="R59" s="108">
        <f t="shared" si="1"/>
        <v>4211500</v>
      </c>
      <c r="S59" s="107"/>
      <c r="T59" s="115" t="s">
        <v>110</v>
      </c>
    </row>
    <row r="60" spans="1:20" x14ac:dyDescent="0.25">
      <c r="A60" s="97">
        <f t="shared" si="2"/>
        <v>54</v>
      </c>
      <c r="B60" s="97"/>
      <c r="C60" s="97">
        <v>17</v>
      </c>
      <c r="D60" s="98" t="s">
        <v>113</v>
      </c>
      <c r="E60" s="99" t="s">
        <v>46</v>
      </c>
      <c r="F60" s="100"/>
      <c r="G60" s="114" t="s">
        <v>70</v>
      </c>
      <c r="H60" s="102"/>
      <c r="I60" s="103">
        <v>1</v>
      </c>
      <c r="J60" s="104">
        <v>14000</v>
      </c>
      <c r="K60" s="102"/>
      <c r="L60" s="105">
        <v>14000</v>
      </c>
      <c r="M60" s="104"/>
      <c r="N60" s="104"/>
      <c r="O60" s="106"/>
      <c r="P60" s="104">
        <f t="shared" si="3"/>
        <v>14000</v>
      </c>
      <c r="Q60" s="107"/>
      <c r="R60" s="108">
        <f t="shared" si="1"/>
        <v>4225500</v>
      </c>
      <c r="S60" s="107"/>
      <c r="T60" s="115" t="s">
        <v>110</v>
      </c>
    </row>
    <row r="61" spans="1:20" x14ac:dyDescent="0.25">
      <c r="A61" s="97">
        <f t="shared" si="2"/>
        <v>55</v>
      </c>
      <c r="B61" s="97"/>
      <c r="C61" s="97">
        <v>17</v>
      </c>
      <c r="D61" s="98" t="s">
        <v>111</v>
      </c>
      <c r="E61" s="99" t="s">
        <v>23</v>
      </c>
      <c r="F61" s="100"/>
      <c r="G61" s="101" t="s">
        <v>96</v>
      </c>
      <c r="H61" s="102"/>
      <c r="I61" s="103">
        <v>2</v>
      </c>
      <c r="J61" s="104">
        <v>5000</v>
      </c>
      <c r="K61" s="102"/>
      <c r="L61" s="105"/>
      <c r="M61" s="104"/>
      <c r="N61" s="104">
        <v>10000</v>
      </c>
      <c r="O61" s="106"/>
      <c r="P61" s="104">
        <f t="shared" si="3"/>
        <v>10000</v>
      </c>
      <c r="Q61" s="107"/>
      <c r="R61" s="108">
        <f t="shared" si="1"/>
        <v>4235500</v>
      </c>
      <c r="S61" s="107"/>
      <c r="T61" s="109" t="s">
        <v>102</v>
      </c>
    </row>
    <row r="62" spans="1:20" ht="36" x14ac:dyDescent="0.25">
      <c r="A62" s="97">
        <f t="shared" si="2"/>
        <v>56</v>
      </c>
      <c r="B62" s="97"/>
      <c r="C62" s="97">
        <v>18</v>
      </c>
      <c r="D62" s="98" t="s">
        <v>111</v>
      </c>
      <c r="E62" s="99" t="s">
        <v>22</v>
      </c>
      <c r="F62" s="100"/>
      <c r="G62" s="101" t="s">
        <v>40</v>
      </c>
      <c r="H62" s="102"/>
      <c r="I62" s="103">
        <v>1</v>
      </c>
      <c r="J62" s="104">
        <v>250000</v>
      </c>
      <c r="K62" s="102"/>
      <c r="L62" s="105"/>
      <c r="M62" s="104"/>
      <c r="N62" s="104">
        <v>250000</v>
      </c>
      <c r="O62" s="106"/>
      <c r="P62" s="104">
        <f t="shared" si="3"/>
        <v>250000</v>
      </c>
      <c r="Q62" s="107"/>
      <c r="R62" s="108">
        <f t="shared" si="1"/>
        <v>4485500</v>
      </c>
      <c r="S62" s="107"/>
      <c r="T62" s="109" t="s">
        <v>106</v>
      </c>
    </row>
    <row r="63" spans="1:20" x14ac:dyDescent="0.25">
      <c r="A63" s="97">
        <f t="shared" si="2"/>
        <v>57</v>
      </c>
      <c r="B63" s="97"/>
      <c r="C63" s="97">
        <v>18</v>
      </c>
      <c r="D63" s="98" t="s">
        <v>111</v>
      </c>
      <c r="E63" s="99" t="s">
        <v>20</v>
      </c>
      <c r="F63" s="100"/>
      <c r="G63" s="101" t="s">
        <v>33</v>
      </c>
      <c r="H63" s="102"/>
      <c r="I63" s="103">
        <v>3</v>
      </c>
      <c r="J63" s="104">
        <v>4000</v>
      </c>
      <c r="K63" s="102"/>
      <c r="L63" s="105"/>
      <c r="M63" s="104"/>
      <c r="N63" s="104">
        <v>12000</v>
      </c>
      <c r="O63" s="106"/>
      <c r="P63" s="104">
        <f t="shared" si="3"/>
        <v>12000</v>
      </c>
      <c r="Q63" s="107"/>
      <c r="R63" s="108">
        <f t="shared" si="1"/>
        <v>4497500</v>
      </c>
      <c r="S63" s="107"/>
      <c r="T63" s="109" t="s">
        <v>107</v>
      </c>
    </row>
    <row r="64" spans="1:20" x14ac:dyDescent="0.25">
      <c r="A64" s="97">
        <f t="shared" si="2"/>
        <v>58</v>
      </c>
      <c r="B64" s="97"/>
      <c r="C64" s="97">
        <v>17</v>
      </c>
      <c r="D64" s="98" t="s">
        <v>111</v>
      </c>
      <c r="E64" s="99" t="s">
        <v>46</v>
      </c>
      <c r="F64" s="100"/>
      <c r="G64" s="114" t="s">
        <v>71</v>
      </c>
      <c r="H64" s="102"/>
      <c r="I64" s="103">
        <v>1</v>
      </c>
      <c r="J64" s="104">
        <v>10000</v>
      </c>
      <c r="K64" s="102"/>
      <c r="L64" s="105">
        <v>10000</v>
      </c>
      <c r="M64" s="104"/>
      <c r="N64" s="104"/>
      <c r="O64" s="106"/>
      <c r="P64" s="104">
        <f t="shared" si="3"/>
        <v>10000</v>
      </c>
      <c r="Q64" s="107"/>
      <c r="R64" s="108">
        <f t="shared" si="1"/>
        <v>4507500</v>
      </c>
      <c r="S64" s="107"/>
      <c r="T64" s="115" t="s">
        <v>110</v>
      </c>
    </row>
    <row r="65" spans="1:21" s="80" customFormat="1" ht="36" x14ac:dyDescent="0.25">
      <c r="A65" s="97">
        <f t="shared" si="2"/>
        <v>59</v>
      </c>
      <c r="B65" s="97"/>
      <c r="C65" s="97">
        <v>17</v>
      </c>
      <c r="D65" s="98" t="s">
        <v>111</v>
      </c>
      <c r="E65" s="99" t="s">
        <v>46</v>
      </c>
      <c r="F65" s="100"/>
      <c r="G65" s="114" t="s">
        <v>72</v>
      </c>
      <c r="H65" s="102"/>
      <c r="I65" s="103">
        <v>1</v>
      </c>
      <c r="J65" s="104">
        <v>8000</v>
      </c>
      <c r="K65" s="102"/>
      <c r="L65" s="105">
        <v>8000</v>
      </c>
      <c r="M65" s="104"/>
      <c r="N65" s="104"/>
      <c r="O65" s="106"/>
      <c r="P65" s="104">
        <f t="shared" si="3"/>
        <v>8000</v>
      </c>
      <c r="Q65" s="107"/>
      <c r="R65" s="108">
        <f t="shared" si="1"/>
        <v>4515500</v>
      </c>
      <c r="S65" s="107"/>
      <c r="T65" s="115" t="s">
        <v>110</v>
      </c>
      <c r="U65" s="76"/>
    </row>
    <row r="66" spans="1:21" s="80" customFormat="1" x14ac:dyDescent="0.25">
      <c r="A66" s="97">
        <f t="shared" si="2"/>
        <v>60</v>
      </c>
      <c r="B66" s="97"/>
      <c r="C66" s="97">
        <v>17</v>
      </c>
      <c r="D66" s="98" t="s">
        <v>111</v>
      </c>
      <c r="E66" s="99" t="s">
        <v>46</v>
      </c>
      <c r="F66" s="100"/>
      <c r="G66" s="114" t="s">
        <v>74</v>
      </c>
      <c r="H66" s="102"/>
      <c r="I66" s="103">
        <v>1</v>
      </c>
      <c r="J66" s="104">
        <v>3000</v>
      </c>
      <c r="K66" s="102"/>
      <c r="L66" s="105"/>
      <c r="M66" s="104"/>
      <c r="N66" s="104">
        <v>3000</v>
      </c>
      <c r="O66" s="106"/>
      <c r="P66" s="104">
        <f t="shared" si="3"/>
        <v>3000</v>
      </c>
      <c r="Q66" s="107"/>
      <c r="R66" s="108">
        <f t="shared" si="1"/>
        <v>4518500</v>
      </c>
      <c r="S66" s="107"/>
      <c r="T66" s="115" t="s">
        <v>110</v>
      </c>
      <c r="U66" s="76"/>
    </row>
    <row r="67" spans="1:21" s="80" customFormat="1" x14ac:dyDescent="0.25">
      <c r="A67" s="97">
        <f t="shared" si="2"/>
        <v>61</v>
      </c>
      <c r="B67" s="97"/>
      <c r="C67" s="97">
        <v>17</v>
      </c>
      <c r="D67" s="98" t="s">
        <v>111</v>
      </c>
      <c r="E67" s="99" t="s">
        <v>46</v>
      </c>
      <c r="F67" s="100"/>
      <c r="G67" s="114" t="s">
        <v>75</v>
      </c>
      <c r="H67" s="102"/>
      <c r="I67" s="103">
        <v>1</v>
      </c>
      <c r="J67" s="104">
        <v>2500</v>
      </c>
      <c r="K67" s="102"/>
      <c r="L67" s="105"/>
      <c r="M67" s="104"/>
      <c r="N67" s="104">
        <v>2500</v>
      </c>
      <c r="O67" s="106"/>
      <c r="P67" s="104">
        <f t="shared" si="3"/>
        <v>2500</v>
      </c>
      <c r="Q67" s="107"/>
      <c r="R67" s="108">
        <f t="shared" si="1"/>
        <v>4521000</v>
      </c>
      <c r="S67" s="107"/>
      <c r="T67" s="115" t="s">
        <v>110</v>
      </c>
      <c r="U67" s="76"/>
    </row>
    <row r="68" spans="1:21" x14ac:dyDescent="0.25">
      <c r="A68" s="97">
        <f t="shared" si="2"/>
        <v>62</v>
      </c>
      <c r="B68" s="97"/>
      <c r="C68" s="97">
        <v>17</v>
      </c>
      <c r="D68" s="98" t="s">
        <v>111</v>
      </c>
      <c r="E68" s="99" t="s">
        <v>46</v>
      </c>
      <c r="F68" s="100"/>
      <c r="G68" s="114" t="s">
        <v>76</v>
      </c>
      <c r="H68" s="102"/>
      <c r="I68" s="103">
        <v>1</v>
      </c>
      <c r="J68" s="104">
        <v>2500</v>
      </c>
      <c r="K68" s="102"/>
      <c r="L68" s="105"/>
      <c r="M68" s="104"/>
      <c r="N68" s="104">
        <v>2500</v>
      </c>
      <c r="O68" s="106"/>
      <c r="P68" s="104">
        <f t="shared" si="3"/>
        <v>2500</v>
      </c>
      <c r="Q68" s="107"/>
      <c r="R68" s="108">
        <f t="shared" si="1"/>
        <v>4523500</v>
      </c>
      <c r="S68" s="107"/>
      <c r="T68" s="115" t="s">
        <v>110</v>
      </c>
    </row>
    <row r="69" spans="1:21" x14ac:dyDescent="0.25">
      <c r="A69" s="97">
        <f t="shared" si="2"/>
        <v>63</v>
      </c>
      <c r="B69" s="97"/>
      <c r="C69" s="97">
        <v>18</v>
      </c>
      <c r="D69" s="100">
        <v>3</v>
      </c>
      <c r="E69" s="100" t="s">
        <v>46</v>
      </c>
      <c r="F69" s="100"/>
      <c r="G69" s="97" t="s">
        <v>101</v>
      </c>
      <c r="H69" s="102"/>
      <c r="I69" s="116">
        <v>1</v>
      </c>
      <c r="J69" s="110">
        <v>300000</v>
      </c>
      <c r="K69" s="102"/>
      <c r="L69" s="110">
        <v>300000</v>
      </c>
      <c r="M69" s="106"/>
      <c r="N69" s="111">
        <v>300000</v>
      </c>
      <c r="O69" s="106"/>
      <c r="P69" s="117">
        <v>300000</v>
      </c>
      <c r="Q69" s="107"/>
      <c r="R69" s="124">
        <f>P69+R68</f>
        <v>4823500</v>
      </c>
      <c r="S69" s="107"/>
      <c r="T69" s="115" t="s">
        <v>110</v>
      </c>
    </row>
    <row r="70" spans="1:21" s="80" customFormat="1" ht="18.75" thickBot="1" x14ac:dyDescent="0.3">
      <c r="C70" s="76"/>
      <c r="D70" s="77"/>
      <c r="E70" s="77"/>
      <c r="F70" s="77"/>
      <c r="G70" s="76"/>
      <c r="H70" s="78"/>
      <c r="I70" s="84"/>
      <c r="J70" s="81"/>
      <c r="K70" s="78"/>
      <c r="L70" s="96">
        <f>SUM(L7:L60)</f>
        <v>2481000</v>
      </c>
      <c r="M70" s="79"/>
      <c r="N70" s="96">
        <f>SUM(N7:N69)</f>
        <v>2324500</v>
      </c>
      <c r="O70" s="79"/>
      <c r="P70" s="96">
        <f>SUM(P7:P69)</f>
        <v>4823500</v>
      </c>
      <c r="R70" s="81"/>
      <c r="T70" s="83"/>
      <c r="U70" s="76"/>
    </row>
    <row r="71" spans="1:21" s="80" customFormat="1" ht="18.75" thickTop="1" x14ac:dyDescent="0.25">
      <c r="C71" s="76"/>
      <c r="D71" s="77"/>
      <c r="E71" s="77"/>
      <c r="F71" s="77"/>
      <c r="G71" s="76"/>
      <c r="H71" s="78"/>
      <c r="I71" s="84"/>
      <c r="J71" s="81"/>
      <c r="K71" s="78"/>
      <c r="L71" s="86"/>
      <c r="M71" s="79"/>
      <c r="N71" s="82"/>
      <c r="O71" s="79"/>
      <c r="P71" s="85"/>
      <c r="R71" s="85"/>
      <c r="T71" s="83"/>
      <c r="U71" s="76"/>
    </row>
    <row r="74" spans="1:21" s="80" customFormat="1" x14ac:dyDescent="0.25">
      <c r="C74" s="76"/>
      <c r="D74" s="59" t="s">
        <v>19</v>
      </c>
      <c r="E74" s="77"/>
      <c r="F74" s="77"/>
      <c r="G74" s="76"/>
      <c r="H74" s="78"/>
      <c r="I74" s="84"/>
      <c r="J74" s="81"/>
      <c r="K74" s="78"/>
      <c r="L74" s="86"/>
      <c r="M74" s="79"/>
      <c r="N74" s="82"/>
      <c r="O74" s="79"/>
      <c r="P74" s="85"/>
      <c r="R74" s="85"/>
      <c r="T74" s="83"/>
      <c r="U74" s="76"/>
    </row>
    <row r="75" spans="1:21" s="80" customFormat="1" x14ac:dyDescent="0.25">
      <c r="C75" s="76"/>
      <c r="D75" s="87"/>
      <c r="E75" s="77"/>
      <c r="F75" s="77"/>
      <c r="G75" s="76"/>
      <c r="H75" s="78"/>
      <c r="I75" s="84"/>
      <c r="J75" s="81"/>
      <c r="K75" s="78"/>
      <c r="L75" s="86"/>
      <c r="M75" s="79"/>
      <c r="N75" s="82"/>
      <c r="O75" s="79"/>
      <c r="P75" s="85"/>
      <c r="R75" s="85"/>
      <c r="T75" s="83"/>
      <c r="U75" s="76"/>
    </row>
    <row r="76" spans="1:21" s="80" customFormat="1" x14ac:dyDescent="0.25">
      <c r="C76" s="76"/>
      <c r="D76" s="88" t="s">
        <v>12</v>
      </c>
      <c r="E76" s="77"/>
      <c r="F76" s="77"/>
      <c r="G76" s="76"/>
      <c r="H76" s="78"/>
      <c r="I76" s="84"/>
      <c r="J76" s="81"/>
      <c r="K76" s="78"/>
      <c r="L76" s="86"/>
      <c r="M76" s="79"/>
      <c r="N76" s="82"/>
      <c r="O76" s="79"/>
      <c r="P76" s="85"/>
      <c r="R76" s="85"/>
      <c r="T76" s="83"/>
      <c r="U76" s="76"/>
    </row>
    <row r="77" spans="1:21" s="80" customFormat="1" x14ac:dyDescent="0.25">
      <c r="C77" s="76"/>
      <c r="D77" s="88" t="s">
        <v>14</v>
      </c>
      <c r="E77" s="77"/>
      <c r="F77" s="77"/>
      <c r="G77" s="76"/>
      <c r="H77" s="78"/>
      <c r="I77" s="84"/>
      <c r="J77" s="81"/>
      <c r="K77" s="78"/>
      <c r="L77" s="86"/>
      <c r="M77" s="79"/>
      <c r="N77" s="82"/>
      <c r="O77" s="79"/>
      <c r="P77" s="85"/>
      <c r="R77" s="85"/>
      <c r="T77" s="83"/>
      <c r="U77" s="76"/>
    </row>
    <row r="78" spans="1:21" s="80" customFormat="1" x14ac:dyDescent="0.25">
      <c r="C78" s="76"/>
      <c r="D78" s="88" t="s">
        <v>13</v>
      </c>
      <c r="E78" s="77"/>
      <c r="F78" s="77"/>
      <c r="G78" s="76"/>
      <c r="H78" s="78"/>
      <c r="I78" s="84"/>
      <c r="J78" s="81"/>
      <c r="K78" s="78"/>
      <c r="L78" s="86"/>
      <c r="M78" s="79"/>
      <c r="N78" s="82"/>
      <c r="O78" s="79"/>
      <c r="P78" s="85"/>
      <c r="R78" s="85"/>
      <c r="T78" s="83"/>
      <c r="U78" s="76"/>
    </row>
    <row r="79" spans="1:21" s="80" customFormat="1" x14ac:dyDescent="0.25">
      <c r="C79" s="76"/>
      <c r="D79" s="88" t="s">
        <v>11</v>
      </c>
      <c r="E79" s="77"/>
      <c r="F79" s="77"/>
      <c r="G79" s="76"/>
      <c r="H79" s="78"/>
      <c r="I79" s="84"/>
      <c r="J79" s="81"/>
      <c r="K79" s="78"/>
      <c r="L79" s="86"/>
      <c r="M79" s="79"/>
      <c r="N79" s="82"/>
      <c r="O79" s="79"/>
      <c r="P79" s="85"/>
      <c r="R79" s="85"/>
      <c r="T79" s="83"/>
      <c r="U79" s="76"/>
    </row>
    <row r="80" spans="1:21" s="80" customFormat="1" x14ac:dyDescent="0.25">
      <c r="C80" s="76"/>
      <c r="D80" s="88"/>
      <c r="E80" s="77"/>
      <c r="F80" s="77"/>
      <c r="G80" s="76"/>
      <c r="H80" s="78"/>
      <c r="I80" s="84"/>
      <c r="J80" s="81"/>
      <c r="K80" s="78"/>
      <c r="L80" s="86"/>
      <c r="M80" s="79"/>
      <c r="N80" s="82"/>
      <c r="O80" s="79"/>
      <c r="P80" s="85"/>
      <c r="R80" s="85"/>
      <c r="T80" s="83"/>
      <c r="U80" s="76"/>
    </row>
    <row r="81" spans="3:21" s="77" customFormat="1" x14ac:dyDescent="0.25">
      <c r="C81" s="76"/>
      <c r="D81" s="88" t="s">
        <v>18</v>
      </c>
      <c r="G81" s="76"/>
      <c r="H81" s="78"/>
      <c r="I81" s="84"/>
      <c r="J81" s="81"/>
      <c r="K81" s="78"/>
      <c r="L81" s="86"/>
      <c r="M81" s="79"/>
      <c r="N81" s="82"/>
      <c r="O81" s="79"/>
      <c r="P81" s="85"/>
      <c r="Q81" s="80"/>
      <c r="R81" s="85"/>
      <c r="S81" s="80"/>
      <c r="T81" s="83"/>
      <c r="U81" s="76"/>
    </row>
  </sheetData>
  <sortState ref="A7:T68">
    <sortCondition ref="D7:D68"/>
  </sortState>
  <printOptions horizontalCentered="1"/>
  <pageMargins left="0.25" right="0.25" top="0.25" bottom="0.25" header="0.3" footer="0.3"/>
  <pageSetup paperSize="17"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topLeftCell="A40" workbookViewId="0">
      <selection activeCell="E80" sqref="E80"/>
    </sheetView>
  </sheetViews>
  <sheetFormatPr defaultRowHeight="15" x14ac:dyDescent="0.2"/>
  <cols>
    <col min="1" max="1" width="11.85546875" style="44" customWidth="1"/>
    <col min="2" max="2" width="6.7109375" style="45" customWidth="1"/>
    <col min="3" max="3" width="10.28515625" style="45" customWidth="1"/>
    <col min="4" max="4" width="1.7109375" style="45" customWidth="1"/>
    <col min="5" max="5" width="38.140625" style="44" customWidth="1"/>
    <col min="6" max="6" width="1.5703125" style="47" customWidth="1"/>
    <col min="7" max="7" width="7" style="56" customWidth="1"/>
    <col min="8" max="8" width="11.5703125" style="54" bestFit="1" customWidth="1"/>
    <col min="9" max="9" width="1.42578125" style="47" customWidth="1"/>
    <col min="10" max="10" width="13.5703125" style="51" bestFit="1" customWidth="1"/>
    <col min="11" max="11" width="1.42578125" style="48" customWidth="1"/>
    <col min="12" max="12" width="13.5703125" style="53" bestFit="1" customWidth="1"/>
    <col min="13" max="13" width="1.42578125" style="48" customWidth="1"/>
    <col min="14" max="14" width="13.5703125" style="58" bestFit="1" customWidth="1"/>
    <col min="15" max="15" width="1.85546875" style="49" customWidth="1"/>
    <col min="16" max="16" width="13.5703125" style="58" bestFit="1" customWidth="1"/>
    <col min="17" max="17" width="1.85546875" style="49" customWidth="1"/>
    <col min="18" max="18" width="48.5703125" style="55" customWidth="1"/>
    <col min="19" max="19" width="2.140625" style="44" customWidth="1"/>
    <col min="20" max="16384" width="9.140625" style="44"/>
  </cols>
  <sheetData>
    <row r="1" spans="1:19" s="1" customFormat="1" ht="15.75" x14ac:dyDescent="0.25">
      <c r="B1" s="2"/>
      <c r="C1" s="2"/>
      <c r="D1" s="2"/>
      <c r="F1" s="3"/>
      <c r="G1" s="4"/>
      <c r="H1" s="5"/>
      <c r="I1" s="3"/>
      <c r="J1" s="6"/>
      <c r="K1" s="3" t="s">
        <v>0</v>
      </c>
      <c r="L1" s="7"/>
      <c r="M1" s="8"/>
      <c r="N1" s="9"/>
      <c r="O1" s="10"/>
      <c r="P1" s="9"/>
      <c r="Q1" s="10"/>
      <c r="R1" s="11"/>
    </row>
    <row r="2" spans="1:19" s="1" customFormat="1" ht="15.75" x14ac:dyDescent="0.25">
      <c r="B2" s="2"/>
      <c r="C2" s="2"/>
      <c r="D2" s="2"/>
      <c r="F2" s="3"/>
      <c r="G2" s="4"/>
      <c r="H2" s="5"/>
      <c r="I2" s="3"/>
      <c r="J2" s="6"/>
      <c r="K2" s="3" t="s">
        <v>16</v>
      </c>
      <c r="L2" s="7"/>
      <c r="M2" s="8"/>
      <c r="N2" s="9"/>
      <c r="O2" s="10"/>
      <c r="P2" s="9"/>
      <c r="Q2" s="10"/>
      <c r="R2" s="11"/>
    </row>
    <row r="3" spans="1:19" s="1" customFormat="1" ht="15.75" x14ac:dyDescent="0.25">
      <c r="B3" s="2"/>
      <c r="C3" s="2"/>
      <c r="D3" s="2"/>
      <c r="F3" s="3"/>
      <c r="G3" s="4"/>
      <c r="H3" s="5"/>
      <c r="I3" s="3"/>
      <c r="J3" s="6"/>
      <c r="K3" s="8"/>
      <c r="L3" s="7"/>
      <c r="M3" s="8"/>
      <c r="N3" s="9"/>
      <c r="O3" s="10"/>
      <c r="P3" s="9"/>
      <c r="Q3" s="10"/>
      <c r="R3" s="11"/>
    </row>
    <row r="4" spans="1:19" s="1" customFormat="1" ht="15.75" x14ac:dyDescent="0.25">
      <c r="B4" s="2"/>
      <c r="C4" s="2"/>
      <c r="D4" s="2"/>
      <c r="E4" s="12" t="s">
        <v>20</v>
      </c>
      <c r="F4" s="3"/>
      <c r="G4" s="4"/>
      <c r="H4" s="5"/>
      <c r="I4" s="3"/>
      <c r="J4" s="6"/>
      <c r="K4" s="3" t="s">
        <v>3</v>
      </c>
      <c r="L4" s="7"/>
      <c r="M4" s="8"/>
      <c r="N4" s="9"/>
      <c r="O4" s="10"/>
      <c r="P4" s="9"/>
      <c r="Q4" s="10"/>
      <c r="R4" s="11"/>
    </row>
    <row r="6" spans="1:19" s="20" customFormat="1" ht="48" thickBot="1" x14ac:dyDescent="0.3">
      <c r="A6" s="13" t="s">
        <v>17</v>
      </c>
      <c r="B6" s="14" t="s">
        <v>15</v>
      </c>
      <c r="C6" s="14" t="s">
        <v>8</v>
      </c>
      <c r="D6" s="14"/>
      <c r="E6" s="14" t="s">
        <v>5</v>
      </c>
      <c r="F6" s="15"/>
      <c r="G6" s="16" t="s">
        <v>9</v>
      </c>
      <c r="H6" s="17" t="s">
        <v>10</v>
      </c>
      <c r="I6" s="15"/>
      <c r="J6" s="17" t="s">
        <v>1</v>
      </c>
      <c r="K6" s="15"/>
      <c r="L6" s="17" t="s">
        <v>4</v>
      </c>
      <c r="M6" s="15"/>
      <c r="N6" s="15" t="s">
        <v>2</v>
      </c>
      <c r="O6" s="18"/>
      <c r="P6" s="15" t="s">
        <v>6</v>
      </c>
      <c r="Q6" s="18"/>
      <c r="R6" s="19" t="s">
        <v>7</v>
      </c>
    </row>
    <row r="7" spans="1:19" s="20" customFormat="1" ht="15.75" x14ac:dyDescent="0.25">
      <c r="B7" s="21"/>
      <c r="C7" s="21"/>
      <c r="D7" s="21"/>
      <c r="E7" s="21"/>
      <c r="F7" s="22"/>
      <c r="G7" s="4"/>
      <c r="H7" s="6"/>
      <c r="I7" s="22"/>
      <c r="J7" s="23"/>
      <c r="K7" s="22"/>
      <c r="L7" s="23"/>
      <c r="M7" s="22"/>
      <c r="N7" s="22"/>
      <c r="O7" s="24"/>
      <c r="P7" s="22"/>
      <c r="Q7" s="24"/>
      <c r="R7" s="25"/>
    </row>
    <row r="8" spans="1:19" s="26" customFormat="1" x14ac:dyDescent="0.25">
      <c r="B8" s="27"/>
      <c r="C8" s="28"/>
      <c r="D8" s="28"/>
      <c r="E8" s="29"/>
      <c r="F8" s="30"/>
      <c r="G8" s="31"/>
      <c r="H8" s="32"/>
      <c r="I8" s="30"/>
      <c r="J8" s="33"/>
      <c r="K8" s="34"/>
      <c r="L8" s="32"/>
      <c r="M8" s="34"/>
      <c r="N8" s="30"/>
      <c r="O8" s="35"/>
      <c r="P8" s="30"/>
      <c r="Q8" s="35"/>
      <c r="R8" s="36"/>
      <c r="S8" s="37"/>
    </row>
    <row r="9" spans="1:19" s="26" customFormat="1" x14ac:dyDescent="0.2">
      <c r="B9" s="38"/>
      <c r="C9" s="39" t="s">
        <v>21</v>
      </c>
      <c r="D9" s="28"/>
      <c r="E9" s="40" t="s">
        <v>28</v>
      </c>
      <c r="F9" s="30"/>
      <c r="G9" s="31">
        <v>1</v>
      </c>
      <c r="H9" s="41">
        <v>525000</v>
      </c>
      <c r="I9" s="30"/>
      <c r="J9" s="41">
        <v>525000</v>
      </c>
      <c r="K9" s="41"/>
      <c r="L9" s="41"/>
      <c r="M9" s="34"/>
      <c r="N9" s="41">
        <f>J9+L9</f>
        <v>525000</v>
      </c>
      <c r="O9" s="35"/>
      <c r="P9" s="42">
        <f>N9</f>
        <v>525000</v>
      </c>
      <c r="Q9" s="35"/>
      <c r="R9" s="43"/>
      <c r="S9" s="37"/>
    </row>
    <row r="10" spans="1:19" x14ac:dyDescent="0.2">
      <c r="B10" s="38"/>
      <c r="C10" s="39" t="s">
        <v>21</v>
      </c>
      <c r="E10" s="46" t="s">
        <v>26</v>
      </c>
      <c r="G10" s="31">
        <v>1</v>
      </c>
      <c r="H10" s="41">
        <v>35000</v>
      </c>
      <c r="J10" s="41"/>
      <c r="K10" s="41"/>
      <c r="L10" s="41">
        <v>35000</v>
      </c>
      <c r="N10" s="41">
        <f t="shared" ref="N10:N67" si="0">J10+L10</f>
        <v>35000</v>
      </c>
      <c r="P10" s="42">
        <f>P9+N10</f>
        <v>560000</v>
      </c>
      <c r="R10" s="43"/>
    </row>
    <row r="11" spans="1:19" ht="30" x14ac:dyDescent="0.2">
      <c r="B11" s="38"/>
      <c r="C11" s="39" t="s">
        <v>20</v>
      </c>
      <c r="E11" s="46" t="s">
        <v>29</v>
      </c>
      <c r="G11" s="31">
        <v>1</v>
      </c>
      <c r="H11" s="41">
        <v>137000</v>
      </c>
      <c r="J11" s="41"/>
      <c r="K11" s="41"/>
      <c r="L11" s="41">
        <v>137000</v>
      </c>
      <c r="N11" s="41">
        <f t="shared" si="0"/>
        <v>137000</v>
      </c>
      <c r="P11" s="42">
        <f t="shared" ref="P11:P67" si="1">P10+N11</f>
        <v>697000</v>
      </c>
      <c r="R11" s="43"/>
    </row>
    <row r="12" spans="1:19" x14ac:dyDescent="0.2">
      <c r="B12" s="38"/>
      <c r="C12" s="39" t="s">
        <v>20</v>
      </c>
      <c r="E12" s="46" t="s">
        <v>25</v>
      </c>
      <c r="G12" s="31">
        <v>10</v>
      </c>
      <c r="H12" s="41">
        <v>3000</v>
      </c>
      <c r="J12" s="41"/>
      <c r="K12" s="41"/>
      <c r="L12" s="41">
        <v>30000</v>
      </c>
      <c r="N12" s="41">
        <f t="shared" si="0"/>
        <v>30000</v>
      </c>
      <c r="P12" s="42">
        <f t="shared" si="1"/>
        <v>727000</v>
      </c>
      <c r="R12" s="43"/>
    </row>
    <row r="13" spans="1:19" x14ac:dyDescent="0.2">
      <c r="B13" s="38"/>
      <c r="C13" s="39" t="s">
        <v>20</v>
      </c>
      <c r="E13" s="46" t="s">
        <v>24</v>
      </c>
      <c r="G13" s="31">
        <v>10</v>
      </c>
      <c r="H13" s="41">
        <v>1300</v>
      </c>
      <c r="J13" s="41"/>
      <c r="K13" s="41"/>
      <c r="L13" s="41">
        <v>13000</v>
      </c>
      <c r="N13" s="41">
        <f t="shared" si="0"/>
        <v>13000</v>
      </c>
      <c r="P13" s="42">
        <f t="shared" si="1"/>
        <v>740000</v>
      </c>
      <c r="R13" s="43"/>
    </row>
    <row r="14" spans="1:19" x14ac:dyDescent="0.2">
      <c r="B14" s="38"/>
      <c r="C14" s="39" t="s">
        <v>22</v>
      </c>
      <c r="E14" s="46" t="s">
        <v>39</v>
      </c>
      <c r="G14" s="31" t="s">
        <v>32</v>
      </c>
      <c r="H14" s="41">
        <v>35000</v>
      </c>
      <c r="J14" s="41"/>
      <c r="K14" s="41"/>
      <c r="L14" s="41">
        <v>35000</v>
      </c>
      <c r="N14" s="41">
        <f t="shared" si="0"/>
        <v>35000</v>
      </c>
      <c r="P14" s="42">
        <f t="shared" si="1"/>
        <v>775000</v>
      </c>
      <c r="R14" s="43"/>
    </row>
    <row r="15" spans="1:19" x14ac:dyDescent="0.2">
      <c r="B15" s="38"/>
      <c r="C15" s="39" t="s">
        <v>20</v>
      </c>
      <c r="E15" s="46" t="s">
        <v>33</v>
      </c>
      <c r="G15" s="31">
        <v>3</v>
      </c>
      <c r="H15" s="41">
        <v>4000</v>
      </c>
      <c r="J15" s="41"/>
      <c r="K15" s="41"/>
      <c r="L15" s="41">
        <v>12000</v>
      </c>
      <c r="N15" s="41">
        <f t="shared" si="0"/>
        <v>12000</v>
      </c>
      <c r="P15" s="42">
        <f t="shared" si="1"/>
        <v>787000</v>
      </c>
      <c r="R15" s="43"/>
    </row>
    <row r="16" spans="1:19" x14ac:dyDescent="0.2">
      <c r="B16" s="38"/>
      <c r="C16" s="39" t="s">
        <v>23</v>
      </c>
      <c r="E16" s="46" t="s">
        <v>27</v>
      </c>
      <c r="G16" s="31">
        <v>4</v>
      </c>
      <c r="H16" s="41">
        <v>5000</v>
      </c>
      <c r="J16" s="41"/>
      <c r="K16" s="41"/>
      <c r="L16" s="41">
        <v>20000</v>
      </c>
      <c r="N16" s="41">
        <f t="shared" si="0"/>
        <v>20000</v>
      </c>
      <c r="P16" s="42">
        <f t="shared" si="1"/>
        <v>807000</v>
      </c>
      <c r="R16" s="43"/>
    </row>
    <row r="17" spans="2:18" ht="30" x14ac:dyDescent="0.2">
      <c r="B17" s="38"/>
      <c r="C17" s="39" t="s">
        <v>34</v>
      </c>
      <c r="E17" s="46" t="s">
        <v>35</v>
      </c>
      <c r="G17" s="31">
        <v>4</v>
      </c>
      <c r="H17" s="41">
        <v>2500</v>
      </c>
      <c r="J17" s="41">
        <v>10000</v>
      </c>
      <c r="K17" s="41"/>
      <c r="L17" s="41"/>
      <c r="N17" s="41">
        <f t="shared" si="0"/>
        <v>10000</v>
      </c>
      <c r="P17" s="42">
        <f t="shared" si="1"/>
        <v>817000</v>
      </c>
      <c r="R17" s="43"/>
    </row>
    <row r="18" spans="2:18" x14ac:dyDescent="0.2">
      <c r="B18" s="38"/>
      <c r="C18" s="39" t="s">
        <v>23</v>
      </c>
      <c r="E18" s="46" t="s">
        <v>38</v>
      </c>
      <c r="G18" s="31">
        <v>1</v>
      </c>
      <c r="H18" s="41">
        <v>150000</v>
      </c>
      <c r="J18" s="41">
        <v>150000</v>
      </c>
      <c r="K18" s="41"/>
      <c r="L18" s="41"/>
      <c r="N18" s="41">
        <f t="shared" si="0"/>
        <v>150000</v>
      </c>
      <c r="P18" s="42">
        <f t="shared" si="1"/>
        <v>967000</v>
      </c>
      <c r="R18" s="43"/>
    </row>
    <row r="19" spans="2:18" x14ac:dyDescent="0.2">
      <c r="B19" s="38"/>
      <c r="C19" s="39" t="s">
        <v>23</v>
      </c>
      <c r="E19" s="46" t="s">
        <v>58</v>
      </c>
      <c r="G19" s="31">
        <v>1</v>
      </c>
      <c r="H19" s="41">
        <v>20000</v>
      </c>
      <c r="J19" s="41"/>
      <c r="K19" s="41"/>
      <c r="L19" s="41">
        <v>20000</v>
      </c>
      <c r="N19" s="41">
        <f t="shared" si="0"/>
        <v>20000</v>
      </c>
      <c r="P19" s="42">
        <f t="shared" si="1"/>
        <v>987000</v>
      </c>
      <c r="R19" s="43"/>
    </row>
    <row r="20" spans="2:18" ht="30" x14ac:dyDescent="0.2">
      <c r="B20" s="38"/>
      <c r="C20" s="39" t="s">
        <v>20</v>
      </c>
      <c r="E20" s="46" t="s">
        <v>30</v>
      </c>
      <c r="G20" s="31">
        <v>1</v>
      </c>
      <c r="H20" s="41">
        <v>165000</v>
      </c>
      <c r="J20" s="41"/>
      <c r="K20" s="41"/>
      <c r="L20" s="41">
        <v>165000</v>
      </c>
      <c r="N20" s="41">
        <f t="shared" si="0"/>
        <v>165000</v>
      </c>
      <c r="P20" s="42">
        <f t="shared" si="1"/>
        <v>1152000</v>
      </c>
      <c r="R20" s="43"/>
    </row>
    <row r="21" spans="2:18" x14ac:dyDescent="0.2">
      <c r="B21" s="38"/>
      <c r="C21" s="39" t="s">
        <v>20</v>
      </c>
      <c r="E21" s="46" t="s">
        <v>31</v>
      </c>
      <c r="G21" s="31">
        <v>1</v>
      </c>
      <c r="H21" s="41">
        <v>200000</v>
      </c>
      <c r="J21" s="41"/>
      <c r="K21" s="41"/>
      <c r="L21" s="41">
        <v>200000</v>
      </c>
      <c r="N21" s="41">
        <f t="shared" si="0"/>
        <v>200000</v>
      </c>
      <c r="P21" s="42">
        <f t="shared" si="1"/>
        <v>1352000</v>
      </c>
      <c r="R21" s="43"/>
    </row>
    <row r="22" spans="2:18" x14ac:dyDescent="0.2">
      <c r="B22" s="38"/>
      <c r="C22" s="39" t="s">
        <v>20</v>
      </c>
      <c r="E22" s="46" t="s">
        <v>78</v>
      </c>
      <c r="G22" s="31" t="s">
        <v>32</v>
      </c>
      <c r="H22" s="41">
        <v>49000</v>
      </c>
      <c r="J22" s="41">
        <v>49000</v>
      </c>
      <c r="K22" s="41"/>
      <c r="L22" s="41"/>
      <c r="N22" s="41">
        <f t="shared" si="0"/>
        <v>49000</v>
      </c>
      <c r="P22" s="42">
        <f t="shared" si="1"/>
        <v>1401000</v>
      </c>
      <c r="R22" s="43"/>
    </row>
    <row r="23" spans="2:18" x14ac:dyDescent="0.2">
      <c r="B23" s="38"/>
      <c r="C23" s="39" t="s">
        <v>20</v>
      </c>
      <c r="E23" s="46" t="s">
        <v>79</v>
      </c>
      <c r="G23" s="31" t="s">
        <v>32</v>
      </c>
      <c r="H23" s="41">
        <v>76000</v>
      </c>
      <c r="J23" s="41">
        <v>76000</v>
      </c>
      <c r="K23" s="41"/>
      <c r="L23" s="41"/>
      <c r="N23" s="41">
        <f t="shared" si="0"/>
        <v>76000</v>
      </c>
      <c r="P23" s="42">
        <f t="shared" si="1"/>
        <v>1477000</v>
      </c>
      <c r="R23" s="43"/>
    </row>
    <row r="24" spans="2:18" x14ac:dyDescent="0.2">
      <c r="B24" s="38"/>
      <c r="C24" s="39" t="s">
        <v>20</v>
      </c>
      <c r="E24" s="46" t="s">
        <v>80</v>
      </c>
      <c r="G24" s="31" t="s">
        <v>32</v>
      </c>
      <c r="H24" s="41">
        <v>10000</v>
      </c>
      <c r="J24" s="41">
        <v>10000</v>
      </c>
      <c r="K24" s="41"/>
      <c r="L24" s="41"/>
      <c r="N24" s="41">
        <f t="shared" si="0"/>
        <v>10000</v>
      </c>
      <c r="P24" s="42">
        <f t="shared" si="1"/>
        <v>1487000</v>
      </c>
      <c r="R24" s="43"/>
    </row>
    <row r="25" spans="2:18" x14ac:dyDescent="0.2">
      <c r="B25" s="38"/>
      <c r="C25" s="39" t="s">
        <v>20</v>
      </c>
      <c r="E25" s="46" t="s">
        <v>81</v>
      </c>
      <c r="G25" s="31" t="s">
        <v>32</v>
      </c>
      <c r="H25" s="41">
        <v>40000</v>
      </c>
      <c r="J25" s="41">
        <v>40000</v>
      </c>
      <c r="K25" s="41"/>
      <c r="L25" s="41"/>
      <c r="N25" s="41">
        <f t="shared" si="0"/>
        <v>40000</v>
      </c>
      <c r="P25" s="42">
        <f t="shared" si="1"/>
        <v>1527000</v>
      </c>
      <c r="R25" s="43"/>
    </row>
    <row r="26" spans="2:18" x14ac:dyDescent="0.2">
      <c r="B26" s="38"/>
      <c r="C26" s="39" t="s">
        <v>20</v>
      </c>
      <c r="E26" s="46" t="s">
        <v>82</v>
      </c>
      <c r="G26" s="31" t="s">
        <v>32</v>
      </c>
      <c r="H26" s="41">
        <v>33000</v>
      </c>
      <c r="J26" s="41">
        <v>33000</v>
      </c>
      <c r="K26" s="41"/>
      <c r="L26" s="41"/>
      <c r="N26" s="41">
        <f t="shared" si="0"/>
        <v>33000</v>
      </c>
      <c r="P26" s="42">
        <f t="shared" si="1"/>
        <v>1560000</v>
      </c>
      <c r="R26" s="43"/>
    </row>
    <row r="27" spans="2:18" x14ac:dyDescent="0.2">
      <c r="B27" s="38"/>
      <c r="C27" s="39" t="s">
        <v>20</v>
      </c>
      <c r="E27" s="46" t="s">
        <v>83</v>
      </c>
      <c r="G27" s="31" t="s">
        <v>32</v>
      </c>
      <c r="H27" s="41">
        <v>35000</v>
      </c>
      <c r="J27" s="41">
        <v>35000</v>
      </c>
      <c r="K27" s="41"/>
      <c r="L27" s="41"/>
      <c r="N27" s="41">
        <f t="shared" si="0"/>
        <v>35000</v>
      </c>
      <c r="P27" s="42">
        <f t="shared" si="1"/>
        <v>1595000</v>
      </c>
      <c r="R27" s="43"/>
    </row>
    <row r="28" spans="2:18" x14ac:dyDescent="0.2">
      <c r="B28" s="38"/>
      <c r="C28" s="39" t="s">
        <v>20</v>
      </c>
      <c r="E28" s="46" t="s">
        <v>84</v>
      </c>
      <c r="G28" s="31" t="s">
        <v>32</v>
      </c>
      <c r="H28" s="41">
        <v>30000</v>
      </c>
      <c r="J28" s="41">
        <v>30000</v>
      </c>
      <c r="K28" s="41"/>
      <c r="L28" s="41"/>
      <c r="N28" s="41">
        <f t="shared" si="0"/>
        <v>30000</v>
      </c>
      <c r="P28" s="42">
        <f t="shared" si="1"/>
        <v>1625000</v>
      </c>
      <c r="R28" s="43"/>
    </row>
    <row r="29" spans="2:18" x14ac:dyDescent="0.2">
      <c r="B29" s="38"/>
      <c r="C29" s="39" t="s">
        <v>20</v>
      </c>
      <c r="E29" s="46" t="s">
        <v>85</v>
      </c>
      <c r="G29" s="31" t="s">
        <v>32</v>
      </c>
      <c r="H29" s="41">
        <v>7000</v>
      </c>
      <c r="J29" s="41">
        <v>7000</v>
      </c>
      <c r="K29" s="41"/>
      <c r="L29" s="41"/>
      <c r="N29" s="41">
        <f t="shared" si="0"/>
        <v>7000</v>
      </c>
      <c r="P29" s="42">
        <f t="shared" si="1"/>
        <v>1632000</v>
      </c>
      <c r="R29" s="43"/>
    </row>
    <row r="30" spans="2:18" x14ac:dyDescent="0.2">
      <c r="B30" s="38"/>
      <c r="C30" s="39" t="s">
        <v>20</v>
      </c>
      <c r="E30" s="46" t="s">
        <v>86</v>
      </c>
      <c r="G30" s="31" t="s">
        <v>32</v>
      </c>
      <c r="H30" s="41">
        <v>29000</v>
      </c>
      <c r="J30" s="41">
        <v>29000</v>
      </c>
      <c r="K30" s="41"/>
      <c r="L30" s="41"/>
      <c r="N30" s="41">
        <f t="shared" si="0"/>
        <v>29000</v>
      </c>
      <c r="P30" s="42">
        <f t="shared" si="1"/>
        <v>1661000</v>
      </c>
      <c r="R30" s="43"/>
    </row>
    <row r="31" spans="2:18" ht="45" x14ac:dyDescent="0.2">
      <c r="B31" s="38"/>
      <c r="C31" s="39" t="s">
        <v>34</v>
      </c>
      <c r="E31" s="46" t="s">
        <v>36</v>
      </c>
      <c r="G31" s="31" t="s">
        <v>32</v>
      </c>
      <c r="H31" s="41">
        <v>76000</v>
      </c>
      <c r="J31" s="42">
        <v>76000</v>
      </c>
      <c r="K31" s="42"/>
      <c r="L31" s="41"/>
      <c r="N31" s="41">
        <f t="shared" si="0"/>
        <v>76000</v>
      </c>
      <c r="P31" s="42">
        <f t="shared" si="1"/>
        <v>1737000</v>
      </c>
      <c r="R31" s="43"/>
    </row>
    <row r="32" spans="2:18" ht="30" x14ac:dyDescent="0.2">
      <c r="B32" s="38"/>
      <c r="C32" s="39" t="s">
        <v>20</v>
      </c>
      <c r="E32" s="46" t="s">
        <v>37</v>
      </c>
      <c r="G32" s="31">
        <v>1</v>
      </c>
      <c r="H32" s="41">
        <v>125000</v>
      </c>
      <c r="J32" s="41"/>
      <c r="K32" s="41"/>
      <c r="L32" s="41">
        <v>125000</v>
      </c>
      <c r="N32" s="41">
        <f t="shared" si="0"/>
        <v>125000</v>
      </c>
      <c r="P32" s="42">
        <f t="shared" si="1"/>
        <v>1862000</v>
      </c>
      <c r="R32" s="43"/>
    </row>
    <row r="33" spans="2:18" x14ac:dyDescent="0.2">
      <c r="B33" s="38"/>
      <c r="C33" s="39" t="s">
        <v>22</v>
      </c>
      <c r="E33" s="46" t="s">
        <v>40</v>
      </c>
      <c r="G33" s="31">
        <v>1</v>
      </c>
      <c r="H33" s="41">
        <v>250000</v>
      </c>
      <c r="J33" s="41"/>
      <c r="K33" s="41"/>
      <c r="L33" s="41">
        <v>250000</v>
      </c>
      <c r="N33" s="41">
        <f t="shared" si="0"/>
        <v>250000</v>
      </c>
      <c r="P33" s="42">
        <f t="shared" si="1"/>
        <v>2112000</v>
      </c>
      <c r="R33" s="43"/>
    </row>
    <row r="34" spans="2:18" ht="30" x14ac:dyDescent="0.2">
      <c r="B34" s="38"/>
      <c r="C34" s="39" t="s">
        <v>20</v>
      </c>
      <c r="E34" s="46" t="s">
        <v>41</v>
      </c>
      <c r="G34" s="31">
        <v>500</v>
      </c>
      <c r="H34" s="41">
        <v>2300</v>
      </c>
      <c r="J34" s="41"/>
      <c r="K34" s="41"/>
      <c r="L34" s="41">
        <v>1150000</v>
      </c>
      <c r="N34" s="41">
        <f t="shared" si="0"/>
        <v>1150000</v>
      </c>
      <c r="P34" s="42">
        <f t="shared" si="1"/>
        <v>3262000</v>
      </c>
      <c r="R34" s="43"/>
    </row>
    <row r="35" spans="2:18" x14ac:dyDescent="0.2">
      <c r="B35" s="38"/>
      <c r="C35" s="39" t="s">
        <v>20</v>
      </c>
      <c r="E35" s="50" t="s">
        <v>42</v>
      </c>
      <c r="G35" s="31">
        <v>130</v>
      </c>
      <c r="H35" s="41">
        <v>1500</v>
      </c>
      <c r="J35" s="41">
        <v>195000</v>
      </c>
      <c r="K35" s="41"/>
      <c r="L35" s="41"/>
      <c r="N35" s="41">
        <f t="shared" si="0"/>
        <v>195000</v>
      </c>
      <c r="P35" s="42">
        <f t="shared" si="1"/>
        <v>3457000</v>
      </c>
      <c r="R35" s="43"/>
    </row>
    <row r="36" spans="2:18" x14ac:dyDescent="0.2">
      <c r="B36" s="38"/>
      <c r="C36" s="39" t="s">
        <v>20</v>
      </c>
      <c r="E36" s="50" t="s">
        <v>43</v>
      </c>
      <c r="G36" s="31">
        <v>50</v>
      </c>
      <c r="H36" s="41">
        <v>1500</v>
      </c>
      <c r="J36" s="41">
        <v>75000</v>
      </c>
      <c r="K36" s="41"/>
      <c r="L36" s="41"/>
      <c r="N36" s="41">
        <f t="shared" si="0"/>
        <v>75000</v>
      </c>
      <c r="P36" s="42">
        <f t="shared" si="1"/>
        <v>3532000</v>
      </c>
      <c r="R36" s="43"/>
    </row>
    <row r="37" spans="2:18" x14ac:dyDescent="0.2">
      <c r="B37" s="38"/>
      <c r="C37" s="39" t="s">
        <v>20</v>
      </c>
      <c r="E37" s="50" t="s">
        <v>44</v>
      </c>
      <c r="G37" s="31"/>
      <c r="H37" s="41"/>
      <c r="J37" s="41"/>
      <c r="K37" s="41"/>
      <c r="L37" s="41"/>
      <c r="N37" s="41">
        <f t="shared" si="0"/>
        <v>0</v>
      </c>
      <c r="P37" s="42">
        <f t="shared" si="1"/>
        <v>3532000</v>
      </c>
      <c r="R37" s="43"/>
    </row>
    <row r="38" spans="2:18" x14ac:dyDescent="0.2">
      <c r="B38" s="38"/>
      <c r="C38" s="39" t="s">
        <v>20</v>
      </c>
      <c r="E38" s="50" t="s">
        <v>45</v>
      </c>
      <c r="G38" s="31">
        <v>40</v>
      </c>
      <c r="H38" s="41">
        <v>1500</v>
      </c>
      <c r="J38" s="41"/>
      <c r="K38" s="41"/>
      <c r="L38" s="41">
        <v>60000</v>
      </c>
      <c r="N38" s="41">
        <f t="shared" si="0"/>
        <v>60000</v>
      </c>
      <c r="P38" s="42">
        <f t="shared" si="1"/>
        <v>3592000</v>
      </c>
      <c r="R38" s="43"/>
    </row>
    <row r="39" spans="2:18" x14ac:dyDescent="0.2">
      <c r="B39" s="38"/>
      <c r="C39" s="39" t="s">
        <v>46</v>
      </c>
      <c r="E39" s="50" t="s">
        <v>47</v>
      </c>
      <c r="G39" s="31">
        <v>1</v>
      </c>
      <c r="H39" s="41">
        <v>225000</v>
      </c>
      <c r="J39" s="41">
        <v>225000</v>
      </c>
      <c r="K39" s="41"/>
      <c r="L39" s="41"/>
      <c r="N39" s="41">
        <f t="shared" si="0"/>
        <v>225000</v>
      </c>
      <c r="P39" s="42">
        <f t="shared" si="1"/>
        <v>3817000</v>
      </c>
      <c r="R39" s="43"/>
    </row>
    <row r="40" spans="2:18" x14ac:dyDescent="0.2">
      <c r="B40" s="38"/>
      <c r="C40" s="39" t="s">
        <v>46</v>
      </c>
      <c r="E40" s="50" t="s">
        <v>63</v>
      </c>
      <c r="G40" s="31">
        <v>1</v>
      </c>
      <c r="H40" s="41">
        <v>224000</v>
      </c>
      <c r="J40" s="41">
        <v>224000</v>
      </c>
      <c r="K40" s="41"/>
      <c r="L40" s="41"/>
      <c r="N40" s="41">
        <f t="shared" si="0"/>
        <v>224000</v>
      </c>
      <c r="P40" s="42">
        <f t="shared" si="1"/>
        <v>4041000</v>
      </c>
      <c r="R40" s="43"/>
    </row>
    <row r="41" spans="2:18" x14ac:dyDescent="0.2">
      <c r="B41" s="38"/>
      <c r="C41" s="39" t="s">
        <v>46</v>
      </c>
      <c r="E41" s="50" t="s">
        <v>64</v>
      </c>
      <c r="G41" s="31">
        <v>1</v>
      </c>
      <c r="H41" s="41">
        <v>280000</v>
      </c>
      <c r="J41" s="41">
        <v>280000</v>
      </c>
      <c r="K41" s="41"/>
      <c r="L41" s="41"/>
      <c r="N41" s="41">
        <f t="shared" si="0"/>
        <v>280000</v>
      </c>
      <c r="P41" s="42">
        <f t="shared" si="1"/>
        <v>4321000</v>
      </c>
      <c r="R41" s="43"/>
    </row>
    <row r="42" spans="2:18" ht="30" x14ac:dyDescent="0.2">
      <c r="B42" s="38"/>
      <c r="C42" s="39" t="s">
        <v>46</v>
      </c>
      <c r="E42" s="50" t="s">
        <v>65</v>
      </c>
      <c r="G42" s="31">
        <v>1</v>
      </c>
      <c r="H42" s="41">
        <v>193000</v>
      </c>
      <c r="J42" s="41">
        <v>193000</v>
      </c>
      <c r="K42" s="41"/>
      <c r="L42" s="41"/>
      <c r="N42" s="41">
        <f t="shared" si="0"/>
        <v>193000</v>
      </c>
      <c r="P42" s="42">
        <f t="shared" si="1"/>
        <v>4514000</v>
      </c>
      <c r="R42" s="43"/>
    </row>
    <row r="43" spans="2:18" x14ac:dyDescent="0.2">
      <c r="B43" s="38"/>
      <c r="C43" s="39" t="s">
        <v>46</v>
      </c>
      <c r="E43" s="50" t="s">
        <v>66</v>
      </c>
      <c r="G43" s="31">
        <v>1</v>
      </c>
      <c r="H43" s="41">
        <v>6000</v>
      </c>
      <c r="J43" s="41">
        <v>6000</v>
      </c>
      <c r="K43" s="41"/>
      <c r="L43" s="41"/>
      <c r="N43" s="41">
        <f t="shared" si="0"/>
        <v>6000</v>
      </c>
      <c r="P43" s="42">
        <f t="shared" si="1"/>
        <v>4520000</v>
      </c>
      <c r="R43" s="43"/>
    </row>
    <row r="44" spans="2:18" x14ac:dyDescent="0.2">
      <c r="B44" s="38"/>
      <c r="C44" s="39" t="s">
        <v>46</v>
      </c>
      <c r="E44" s="50" t="s">
        <v>67</v>
      </c>
      <c r="G44" s="31">
        <v>1</v>
      </c>
      <c r="H44" s="41">
        <v>50000</v>
      </c>
      <c r="J44" s="41"/>
      <c r="K44" s="41"/>
      <c r="L44" s="41">
        <v>50000</v>
      </c>
      <c r="N44" s="41">
        <f t="shared" si="0"/>
        <v>50000</v>
      </c>
      <c r="P44" s="42">
        <f t="shared" si="1"/>
        <v>4570000</v>
      </c>
      <c r="R44" s="43"/>
    </row>
    <row r="45" spans="2:18" x14ac:dyDescent="0.2">
      <c r="B45" s="38"/>
      <c r="C45" s="39" t="s">
        <v>46</v>
      </c>
      <c r="E45" s="50" t="s">
        <v>68</v>
      </c>
      <c r="G45" s="31">
        <v>1</v>
      </c>
      <c r="H45" s="41">
        <v>25000</v>
      </c>
      <c r="J45" s="41">
        <v>25000</v>
      </c>
      <c r="K45" s="41"/>
      <c r="L45" s="41"/>
      <c r="N45" s="41">
        <f t="shared" si="0"/>
        <v>25000</v>
      </c>
      <c r="P45" s="42">
        <f t="shared" si="1"/>
        <v>4595000</v>
      </c>
      <c r="R45" s="43"/>
    </row>
    <row r="46" spans="2:18" x14ac:dyDescent="0.2">
      <c r="B46" s="38"/>
      <c r="C46" s="39" t="s">
        <v>46</v>
      </c>
      <c r="E46" s="50" t="s">
        <v>69</v>
      </c>
      <c r="G46" s="31">
        <v>1</v>
      </c>
      <c r="H46" s="41">
        <v>20000</v>
      </c>
      <c r="J46" s="41">
        <v>20000</v>
      </c>
      <c r="K46" s="41"/>
      <c r="L46" s="41"/>
      <c r="N46" s="41">
        <f t="shared" si="0"/>
        <v>20000</v>
      </c>
      <c r="P46" s="42">
        <f t="shared" si="1"/>
        <v>4615000</v>
      </c>
      <c r="R46" s="43"/>
    </row>
    <row r="47" spans="2:18" x14ac:dyDescent="0.2">
      <c r="B47" s="38"/>
      <c r="C47" s="39" t="s">
        <v>46</v>
      </c>
      <c r="E47" s="50" t="s">
        <v>70</v>
      </c>
      <c r="G47" s="31">
        <v>1</v>
      </c>
      <c r="H47" s="41">
        <v>14000</v>
      </c>
      <c r="J47" s="41">
        <v>14000</v>
      </c>
      <c r="K47" s="41"/>
      <c r="L47" s="41"/>
      <c r="N47" s="41">
        <f t="shared" si="0"/>
        <v>14000</v>
      </c>
      <c r="P47" s="42">
        <f t="shared" si="1"/>
        <v>4629000</v>
      </c>
      <c r="R47" s="43"/>
    </row>
    <row r="48" spans="2:18" x14ac:dyDescent="0.2">
      <c r="B48" s="38"/>
      <c r="C48" s="39" t="s">
        <v>46</v>
      </c>
      <c r="E48" s="50" t="s">
        <v>71</v>
      </c>
      <c r="G48" s="31">
        <v>1</v>
      </c>
      <c r="H48" s="41">
        <v>10000</v>
      </c>
      <c r="J48" s="41">
        <v>10000</v>
      </c>
      <c r="K48" s="41"/>
      <c r="L48" s="41"/>
      <c r="N48" s="41">
        <f t="shared" si="0"/>
        <v>10000</v>
      </c>
      <c r="P48" s="42">
        <f t="shared" si="1"/>
        <v>4639000</v>
      </c>
      <c r="R48" s="43"/>
    </row>
    <row r="49" spans="2:18" x14ac:dyDescent="0.2">
      <c r="B49" s="38"/>
      <c r="C49" s="39" t="s">
        <v>46</v>
      </c>
      <c r="E49" s="50" t="s">
        <v>72</v>
      </c>
      <c r="G49" s="31">
        <v>1</v>
      </c>
      <c r="H49" s="41">
        <v>8000</v>
      </c>
      <c r="J49" s="41">
        <v>8000</v>
      </c>
      <c r="K49" s="41"/>
      <c r="L49" s="41"/>
      <c r="N49" s="41">
        <f t="shared" si="0"/>
        <v>8000</v>
      </c>
      <c r="P49" s="42">
        <f t="shared" si="1"/>
        <v>4647000</v>
      </c>
      <c r="R49" s="43"/>
    </row>
    <row r="50" spans="2:18" x14ac:dyDescent="0.2">
      <c r="B50" s="38"/>
      <c r="C50" s="39" t="s">
        <v>46</v>
      </c>
      <c r="E50" s="50" t="s">
        <v>73</v>
      </c>
      <c r="G50" s="31">
        <v>1</v>
      </c>
      <c r="H50" s="41">
        <v>5700</v>
      </c>
      <c r="J50" s="41"/>
      <c r="K50" s="41"/>
      <c r="L50" s="41">
        <v>5700</v>
      </c>
      <c r="N50" s="41">
        <f t="shared" si="0"/>
        <v>5700</v>
      </c>
      <c r="P50" s="42">
        <f t="shared" si="1"/>
        <v>4652700</v>
      </c>
      <c r="R50" s="43"/>
    </row>
    <row r="51" spans="2:18" x14ac:dyDescent="0.2">
      <c r="B51" s="38"/>
      <c r="C51" s="39" t="s">
        <v>46</v>
      </c>
      <c r="E51" s="50" t="s">
        <v>74</v>
      </c>
      <c r="G51" s="31">
        <v>1</v>
      </c>
      <c r="H51" s="41">
        <v>3000</v>
      </c>
      <c r="J51" s="41"/>
      <c r="K51" s="41"/>
      <c r="L51" s="41">
        <v>3000</v>
      </c>
      <c r="N51" s="41">
        <f t="shared" si="0"/>
        <v>3000</v>
      </c>
      <c r="P51" s="42">
        <f t="shared" si="1"/>
        <v>4655700</v>
      </c>
      <c r="R51" s="43"/>
    </row>
    <row r="52" spans="2:18" x14ac:dyDescent="0.2">
      <c r="B52" s="38"/>
      <c r="C52" s="39" t="s">
        <v>46</v>
      </c>
      <c r="E52" s="50" t="s">
        <v>75</v>
      </c>
      <c r="G52" s="31">
        <v>1</v>
      </c>
      <c r="H52" s="41">
        <v>2500</v>
      </c>
      <c r="J52" s="41"/>
      <c r="K52" s="41"/>
      <c r="L52" s="41">
        <v>2500</v>
      </c>
      <c r="N52" s="41">
        <f t="shared" si="0"/>
        <v>2500</v>
      </c>
      <c r="P52" s="42">
        <f t="shared" si="1"/>
        <v>4658200</v>
      </c>
      <c r="R52" s="43"/>
    </row>
    <row r="53" spans="2:18" x14ac:dyDescent="0.2">
      <c r="B53" s="38"/>
      <c r="C53" s="39" t="s">
        <v>46</v>
      </c>
      <c r="E53" s="50" t="s">
        <v>76</v>
      </c>
      <c r="G53" s="31">
        <v>1</v>
      </c>
      <c r="H53" s="41">
        <v>2500</v>
      </c>
      <c r="J53" s="41"/>
      <c r="K53" s="41"/>
      <c r="L53" s="41">
        <v>2500</v>
      </c>
      <c r="N53" s="41">
        <f t="shared" si="0"/>
        <v>2500</v>
      </c>
      <c r="P53" s="42">
        <f t="shared" si="1"/>
        <v>4660700</v>
      </c>
      <c r="R53" s="43"/>
    </row>
    <row r="54" spans="2:18" x14ac:dyDescent="0.2">
      <c r="B54" s="38"/>
      <c r="C54" s="39" t="s">
        <v>46</v>
      </c>
      <c r="E54" s="50" t="s">
        <v>77</v>
      </c>
      <c r="G54" s="31">
        <v>1</v>
      </c>
      <c r="H54" s="41">
        <v>1800</v>
      </c>
      <c r="J54" s="41"/>
      <c r="K54" s="41"/>
      <c r="L54" s="41">
        <v>1800</v>
      </c>
      <c r="N54" s="41">
        <f t="shared" si="0"/>
        <v>1800</v>
      </c>
      <c r="P54" s="42">
        <f t="shared" si="1"/>
        <v>4662500</v>
      </c>
      <c r="R54" s="43"/>
    </row>
    <row r="55" spans="2:18" x14ac:dyDescent="0.2">
      <c r="B55" s="38"/>
      <c r="C55" s="39" t="s">
        <v>48</v>
      </c>
      <c r="E55" s="46" t="s">
        <v>49</v>
      </c>
      <c r="G55" s="31">
        <v>1</v>
      </c>
      <c r="H55" s="41">
        <v>7000</v>
      </c>
      <c r="J55" s="51">
        <v>7000</v>
      </c>
      <c r="K55" s="41"/>
      <c r="L55" s="41"/>
      <c r="N55" s="41">
        <f t="shared" si="0"/>
        <v>7000</v>
      </c>
      <c r="P55" s="42">
        <f t="shared" si="1"/>
        <v>4669500</v>
      </c>
      <c r="R55" s="43"/>
    </row>
    <row r="56" spans="2:18" ht="30" x14ac:dyDescent="0.2">
      <c r="B56" s="38"/>
      <c r="C56" s="39" t="s">
        <v>23</v>
      </c>
      <c r="E56" s="46" t="s">
        <v>50</v>
      </c>
      <c r="G56" s="31">
        <v>4</v>
      </c>
      <c r="H56" s="41">
        <v>40000</v>
      </c>
      <c r="J56" s="41"/>
      <c r="K56" s="41"/>
      <c r="L56" s="41">
        <v>160000</v>
      </c>
      <c r="N56" s="41">
        <f t="shared" si="0"/>
        <v>160000</v>
      </c>
      <c r="P56" s="42">
        <f t="shared" si="1"/>
        <v>4829500</v>
      </c>
      <c r="R56" s="52"/>
    </row>
    <row r="57" spans="2:18" x14ac:dyDescent="0.2">
      <c r="B57" s="38"/>
      <c r="C57" s="39" t="s">
        <v>23</v>
      </c>
      <c r="E57" s="46" t="s">
        <v>51</v>
      </c>
      <c r="G57" s="31">
        <v>1</v>
      </c>
      <c r="H57" s="41">
        <v>27000</v>
      </c>
      <c r="J57" s="41"/>
      <c r="K57" s="41"/>
      <c r="L57" s="41">
        <v>27000</v>
      </c>
      <c r="N57" s="41">
        <f t="shared" si="0"/>
        <v>27000</v>
      </c>
      <c r="P57" s="42">
        <f t="shared" si="1"/>
        <v>4856500</v>
      </c>
      <c r="R57" s="43"/>
    </row>
    <row r="58" spans="2:18" ht="30" x14ac:dyDescent="0.2">
      <c r="B58" s="38"/>
      <c r="C58" s="39" t="s">
        <v>23</v>
      </c>
      <c r="E58" s="46" t="s">
        <v>52</v>
      </c>
      <c r="G58" s="31">
        <v>3</v>
      </c>
      <c r="H58" s="41">
        <v>37000</v>
      </c>
      <c r="J58" s="41"/>
      <c r="K58" s="41"/>
      <c r="L58" s="41">
        <v>111000</v>
      </c>
      <c r="N58" s="41">
        <f t="shared" si="0"/>
        <v>111000</v>
      </c>
      <c r="P58" s="42">
        <f t="shared" si="1"/>
        <v>4967500</v>
      </c>
      <c r="R58" s="52"/>
    </row>
    <row r="59" spans="2:18" x14ac:dyDescent="0.2">
      <c r="B59" s="38"/>
      <c r="C59" s="39" t="s">
        <v>23</v>
      </c>
      <c r="E59" s="44" t="s">
        <v>53</v>
      </c>
      <c r="G59" s="31">
        <v>1</v>
      </c>
      <c r="H59" s="41">
        <v>23000</v>
      </c>
      <c r="L59" s="53">
        <v>23000</v>
      </c>
      <c r="N59" s="54">
        <f t="shared" si="0"/>
        <v>23000</v>
      </c>
      <c r="P59" s="42">
        <f t="shared" si="1"/>
        <v>4990500</v>
      </c>
    </row>
    <row r="60" spans="2:18" x14ac:dyDescent="0.2">
      <c r="B60" s="38"/>
      <c r="C60" s="39" t="s">
        <v>23</v>
      </c>
      <c r="E60" s="44" t="s">
        <v>54</v>
      </c>
      <c r="G60" s="31">
        <v>6</v>
      </c>
      <c r="H60" s="41">
        <v>11000</v>
      </c>
      <c r="L60" s="53">
        <v>66000</v>
      </c>
      <c r="N60" s="54">
        <f t="shared" si="0"/>
        <v>66000</v>
      </c>
      <c r="P60" s="42">
        <f t="shared" si="1"/>
        <v>5056500</v>
      </c>
    </row>
    <row r="61" spans="2:18" x14ac:dyDescent="0.2">
      <c r="B61" s="38"/>
      <c r="C61" s="39" t="s">
        <v>23</v>
      </c>
      <c r="E61" s="44" t="s">
        <v>54</v>
      </c>
      <c r="G61" s="31">
        <v>4</v>
      </c>
      <c r="H61" s="41">
        <v>6000</v>
      </c>
      <c r="L61" s="53">
        <v>24000</v>
      </c>
      <c r="N61" s="54">
        <f t="shared" si="0"/>
        <v>24000</v>
      </c>
      <c r="P61" s="42">
        <f t="shared" si="1"/>
        <v>5080500</v>
      </c>
    </row>
    <row r="62" spans="2:18" x14ac:dyDescent="0.2">
      <c r="B62" s="38"/>
      <c r="C62" s="39" t="s">
        <v>23</v>
      </c>
      <c r="E62" s="44" t="s">
        <v>56</v>
      </c>
      <c r="G62" s="31">
        <v>1</v>
      </c>
      <c r="H62" s="41">
        <v>70000</v>
      </c>
      <c r="L62" s="53">
        <v>70000</v>
      </c>
      <c r="N62" s="54">
        <f t="shared" si="0"/>
        <v>70000</v>
      </c>
      <c r="P62" s="42">
        <f t="shared" si="1"/>
        <v>5150500</v>
      </c>
    </row>
    <row r="63" spans="2:18" x14ac:dyDescent="0.2">
      <c r="B63" s="38"/>
      <c r="C63" s="39" t="s">
        <v>23</v>
      </c>
      <c r="E63" s="44" t="s">
        <v>57</v>
      </c>
      <c r="G63" s="31">
        <v>1</v>
      </c>
      <c r="H63" s="41">
        <v>10000</v>
      </c>
      <c r="L63" s="53">
        <v>100000</v>
      </c>
      <c r="N63" s="54">
        <f t="shared" si="0"/>
        <v>100000</v>
      </c>
      <c r="P63" s="42">
        <f t="shared" si="1"/>
        <v>5250500</v>
      </c>
    </row>
    <row r="64" spans="2:18" x14ac:dyDescent="0.2">
      <c r="B64" s="38"/>
      <c r="C64" s="39" t="s">
        <v>20</v>
      </c>
      <c r="E64" s="44" t="s">
        <v>55</v>
      </c>
      <c r="G64" s="31">
        <v>1</v>
      </c>
      <c r="H64" s="41">
        <v>9000</v>
      </c>
      <c r="L64" s="53">
        <v>9000</v>
      </c>
      <c r="N64" s="54">
        <f t="shared" si="0"/>
        <v>9000</v>
      </c>
      <c r="P64" s="42">
        <f t="shared" si="1"/>
        <v>5259500</v>
      </c>
    </row>
    <row r="65" spans="2:16" x14ac:dyDescent="0.2">
      <c r="B65" s="38"/>
      <c r="C65" s="39" t="s">
        <v>21</v>
      </c>
      <c r="E65" s="44" t="s">
        <v>59</v>
      </c>
      <c r="G65" s="31">
        <v>1</v>
      </c>
      <c r="H65" s="41">
        <v>40000</v>
      </c>
      <c r="L65" s="53">
        <v>40000</v>
      </c>
      <c r="N65" s="54">
        <f t="shared" si="0"/>
        <v>40000</v>
      </c>
      <c r="P65" s="42">
        <f t="shared" si="1"/>
        <v>5299500</v>
      </c>
    </row>
    <row r="66" spans="2:16" x14ac:dyDescent="0.2">
      <c r="B66" s="38"/>
      <c r="C66" s="39" t="s">
        <v>21</v>
      </c>
      <c r="E66" s="44" t="s">
        <v>60</v>
      </c>
      <c r="G66" s="31">
        <v>1</v>
      </c>
      <c r="H66" s="41">
        <v>40000</v>
      </c>
      <c r="L66" s="53">
        <v>40000</v>
      </c>
      <c r="N66" s="54">
        <f t="shared" si="0"/>
        <v>40000</v>
      </c>
      <c r="P66" s="42">
        <f t="shared" si="1"/>
        <v>5339500</v>
      </c>
    </row>
    <row r="67" spans="2:16" x14ac:dyDescent="0.2">
      <c r="B67" s="38"/>
      <c r="C67" s="39" t="s">
        <v>21</v>
      </c>
      <c r="E67" s="44" t="s">
        <v>61</v>
      </c>
      <c r="G67" s="31">
        <v>1</v>
      </c>
      <c r="H67" s="41">
        <v>40000</v>
      </c>
      <c r="L67" s="53">
        <v>40000</v>
      </c>
      <c r="N67" s="54">
        <f t="shared" si="0"/>
        <v>40000</v>
      </c>
      <c r="P67" s="42">
        <f t="shared" si="1"/>
        <v>5379500</v>
      </c>
    </row>
    <row r="68" spans="2:16" x14ac:dyDescent="0.2">
      <c r="B68" s="38"/>
      <c r="C68" s="39"/>
      <c r="G68" s="31"/>
      <c r="H68" s="41"/>
      <c r="N68" s="54"/>
      <c r="P68" s="54"/>
    </row>
    <row r="69" spans="2:16" x14ac:dyDescent="0.2">
      <c r="B69" s="38"/>
      <c r="C69" s="39" t="s">
        <v>21</v>
      </c>
      <c r="E69" s="44" t="s">
        <v>62</v>
      </c>
      <c r="G69" s="31"/>
      <c r="H69" s="41"/>
      <c r="N69" s="54"/>
      <c r="P69" s="54"/>
    </row>
    <row r="70" spans="2:16" ht="15.75" thickBot="1" x14ac:dyDescent="0.25">
      <c r="J70" s="57">
        <f>SUM(J9:J59)</f>
        <v>2352000</v>
      </c>
      <c r="L70" s="57">
        <f>SUM(L9:L67)</f>
        <v>3027500</v>
      </c>
      <c r="N70" s="57">
        <f>SUM(N9:N67)</f>
        <v>5379500</v>
      </c>
      <c r="P70" s="54"/>
    </row>
    <row r="71" spans="2:16" ht="15.75" thickTop="1" x14ac:dyDescent="0.2"/>
    <row r="74" spans="2:16" ht="15.75" x14ac:dyDescent="0.25">
      <c r="B74" s="59" t="s">
        <v>19</v>
      </c>
    </row>
    <row r="75" spans="2:16" x14ac:dyDescent="0.2">
      <c r="B75" s="60"/>
    </row>
    <row r="76" spans="2:16" x14ac:dyDescent="0.2">
      <c r="B76" s="60" t="s">
        <v>12</v>
      </c>
    </row>
    <row r="77" spans="2:16" x14ac:dyDescent="0.2">
      <c r="B77" s="60" t="s">
        <v>14</v>
      </c>
    </row>
    <row r="78" spans="2:16" x14ac:dyDescent="0.2">
      <c r="B78" s="60" t="s">
        <v>13</v>
      </c>
    </row>
    <row r="79" spans="2:16" x14ac:dyDescent="0.2">
      <c r="B79" s="60" t="s">
        <v>11</v>
      </c>
    </row>
    <row r="80" spans="2:16" x14ac:dyDescent="0.2">
      <c r="B80" s="60"/>
    </row>
    <row r="81" spans="2:2" x14ac:dyDescent="0.2">
      <c r="B81" s="60" t="s">
        <v>18</v>
      </c>
    </row>
  </sheetData>
  <printOptions horizontalCentered="1"/>
  <pageMargins left="0" right="0" top="0.75" bottom="0.75" header="0.3" footer="0.3"/>
  <pageSetup paperSize="17"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Sorted by Dept (2)</vt:lpstr>
      <vt:lpstr>Sorted by Dept</vt:lpstr>
      <vt:lpstr>Revised One-Time &amp; Capital</vt:lpstr>
    </vt:vector>
  </TitlesOfParts>
  <Company>Central Connecticut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Windows User</cp:lastModifiedBy>
  <cp:lastPrinted>2017-02-03T16:51:49Z</cp:lastPrinted>
  <dcterms:created xsi:type="dcterms:W3CDTF">2010-02-16T19:23:13Z</dcterms:created>
  <dcterms:modified xsi:type="dcterms:W3CDTF">2017-02-03T17:42:32Z</dcterms:modified>
</cp:coreProperties>
</file>