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7715"/>
  <workbookPr/>
  <mc:AlternateContent xmlns:mc="http://schemas.openxmlformats.org/markup-compatibility/2006">
    <mc:Choice Requires="x15">
      <x15ac:absPath xmlns:x15ac="http://schemas.microsoft.com/office/spreadsheetml/2010/11/ac" url="/Users/wolffr/Desktop/"/>
    </mc:Choice>
  </mc:AlternateContent>
  <bookViews>
    <workbookView xWindow="-37680" yWindow="-1580" windowWidth="25720" windowHeight="17220" tabRatio="198"/>
  </bookViews>
  <sheets>
    <sheet name="One-Time &amp; Capital" sheetId="12" r:id="rId1"/>
  </sheets>
  <definedNames>
    <definedName name="_xlnm.Print_Area" localSheetId="0">'One-Time &amp; Capital'!$A$1:$T$140</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B12" i="12" l="1"/>
  <c r="B13" i="12"/>
  <c r="B14" i="12"/>
  <c r="B15" i="12"/>
  <c r="B16" i="12"/>
  <c r="B17" i="12"/>
  <c r="B18" i="12"/>
  <c r="B19" i="12"/>
  <c r="B20" i="12"/>
  <c r="B21" i="12"/>
  <c r="B22" i="12"/>
  <c r="B23" i="12"/>
  <c r="B24" i="12"/>
  <c r="B25" i="12"/>
  <c r="B26" i="12"/>
  <c r="B27" i="12"/>
  <c r="B28" i="12"/>
  <c r="B29" i="12"/>
  <c r="B30" i="12"/>
  <c r="B31" i="12"/>
  <c r="B32" i="12"/>
  <c r="B33" i="12"/>
  <c r="B34" i="12"/>
  <c r="B35" i="12"/>
  <c r="B36" i="12"/>
  <c r="B37" i="12"/>
  <c r="B38" i="12"/>
  <c r="B39" i="12"/>
  <c r="B40" i="12"/>
  <c r="B41" i="12"/>
  <c r="B42" i="12"/>
  <c r="B43" i="12"/>
  <c r="B44" i="12"/>
  <c r="B45" i="12"/>
  <c r="B46" i="12"/>
  <c r="B47" i="12"/>
  <c r="B48" i="12"/>
  <c r="B49" i="12"/>
  <c r="B50" i="12"/>
  <c r="B51" i="12"/>
  <c r="B52" i="12"/>
  <c r="B53" i="12"/>
  <c r="B54" i="12"/>
  <c r="B55" i="12"/>
  <c r="B56" i="12"/>
  <c r="B57" i="12"/>
  <c r="B58" i="12"/>
  <c r="B59" i="12"/>
  <c r="B60" i="12"/>
  <c r="B61" i="12"/>
  <c r="B62" i="12"/>
  <c r="B63" i="12"/>
  <c r="B64" i="12"/>
  <c r="B65" i="12"/>
  <c r="B66" i="12"/>
  <c r="B67" i="12"/>
  <c r="B68" i="12"/>
  <c r="B69" i="12"/>
  <c r="B70" i="12"/>
  <c r="B71" i="12"/>
  <c r="B72" i="12"/>
  <c r="B73" i="12"/>
  <c r="B74" i="12"/>
  <c r="B75" i="12"/>
  <c r="B76" i="12"/>
  <c r="B77" i="12"/>
  <c r="B78" i="12"/>
  <c r="B79" i="12"/>
  <c r="B80" i="12"/>
  <c r="B81" i="12"/>
  <c r="B82" i="12"/>
  <c r="B83" i="12"/>
  <c r="B84" i="12"/>
  <c r="B85" i="12"/>
  <c r="B86" i="12"/>
  <c r="B87" i="12"/>
  <c r="B88" i="12"/>
  <c r="B89" i="12"/>
  <c r="B90" i="12"/>
  <c r="B91" i="12"/>
  <c r="B92" i="12"/>
  <c r="B93" i="12"/>
  <c r="B94" i="12"/>
  <c r="B95" i="12"/>
  <c r="B96" i="12"/>
  <c r="B97" i="12"/>
  <c r="B98" i="12"/>
  <c r="B99" i="12"/>
  <c r="B100" i="12"/>
  <c r="B101" i="12"/>
  <c r="B102" i="12"/>
  <c r="B103" i="12"/>
  <c r="B104" i="12"/>
  <c r="B105" i="12"/>
  <c r="B106" i="12"/>
  <c r="B107" i="12"/>
  <c r="B108" i="12"/>
  <c r="B109" i="12"/>
  <c r="B110" i="12"/>
  <c r="B111" i="12"/>
  <c r="B112" i="12"/>
  <c r="B113" i="12"/>
  <c r="B114" i="12"/>
  <c r="B115" i="12"/>
  <c r="B116" i="12"/>
  <c r="B117" i="12"/>
  <c r="B118" i="12"/>
  <c r="B119" i="12"/>
  <c r="B120" i="12"/>
  <c r="B121" i="12"/>
  <c r="N12" i="12"/>
  <c r="N13" i="12"/>
  <c r="J14" i="12"/>
  <c r="N14" i="12"/>
  <c r="J15" i="12"/>
  <c r="N15" i="12"/>
  <c r="J16" i="12"/>
  <c r="N16" i="12"/>
  <c r="J17" i="12"/>
  <c r="N17" i="12"/>
  <c r="N18" i="12"/>
  <c r="N19" i="12"/>
  <c r="N20" i="12"/>
  <c r="N21" i="12"/>
  <c r="J22" i="12"/>
  <c r="N22" i="12"/>
  <c r="J23" i="12"/>
  <c r="N23" i="12"/>
  <c r="J24" i="12"/>
  <c r="N24" i="12"/>
  <c r="N25" i="12"/>
  <c r="N26" i="12"/>
  <c r="J27" i="12"/>
  <c r="N27" i="12"/>
  <c r="N28" i="12"/>
  <c r="L29" i="12"/>
  <c r="N29" i="12"/>
  <c r="N30" i="12"/>
  <c r="N32" i="12"/>
  <c r="J37" i="12"/>
  <c r="N37" i="12"/>
  <c r="J38" i="12"/>
  <c r="N38" i="12"/>
  <c r="N39" i="12"/>
  <c r="L41" i="12"/>
  <c r="N41" i="12"/>
  <c r="N42" i="12"/>
  <c r="N43" i="12"/>
  <c r="J44" i="12"/>
  <c r="N44" i="12"/>
  <c r="J45" i="12"/>
  <c r="N45" i="12"/>
  <c r="N47" i="12"/>
  <c r="N48" i="12"/>
  <c r="L51" i="12"/>
  <c r="N51" i="12"/>
  <c r="L52" i="12"/>
  <c r="N52" i="12"/>
  <c r="L53" i="12"/>
  <c r="N53" i="12"/>
  <c r="J54" i="12"/>
  <c r="N54" i="12"/>
  <c r="J55" i="12"/>
  <c r="N55" i="12"/>
  <c r="L56" i="12"/>
  <c r="N56" i="12"/>
  <c r="L57" i="12"/>
  <c r="N57" i="12"/>
  <c r="L58" i="12"/>
  <c r="N58" i="12"/>
  <c r="L59" i="12"/>
  <c r="N59" i="12"/>
  <c r="L70" i="12"/>
  <c r="N70" i="12"/>
  <c r="L71" i="12"/>
  <c r="N71" i="12"/>
  <c r="J72" i="12"/>
  <c r="N72" i="12"/>
  <c r="L73" i="12"/>
  <c r="N73" i="12"/>
  <c r="L74" i="12"/>
  <c r="N74" i="12"/>
  <c r="L75" i="12"/>
  <c r="N75" i="12"/>
  <c r="L76" i="12"/>
  <c r="N76" i="12"/>
  <c r="L81" i="12"/>
  <c r="N81" i="12"/>
  <c r="L82" i="12"/>
  <c r="N82" i="12"/>
  <c r="J83" i="12"/>
  <c r="N83" i="12"/>
  <c r="L84" i="12"/>
  <c r="N84" i="12"/>
  <c r="L85" i="12"/>
  <c r="N85" i="12"/>
  <c r="L86" i="12"/>
  <c r="N86" i="12"/>
  <c r="L87" i="12"/>
  <c r="N87" i="12"/>
  <c r="L88" i="12"/>
  <c r="N88" i="12"/>
  <c r="L89" i="12"/>
  <c r="N89" i="12"/>
  <c r="L90" i="12"/>
  <c r="N90" i="12"/>
  <c r="L91" i="12"/>
  <c r="N91" i="12"/>
  <c r="L92" i="12"/>
  <c r="N92" i="12"/>
  <c r="L93" i="12"/>
  <c r="N93" i="12"/>
  <c r="L94" i="12"/>
  <c r="N94" i="12"/>
  <c r="L95" i="12"/>
  <c r="N95" i="12"/>
  <c r="L96" i="12"/>
  <c r="N96" i="12"/>
  <c r="L97" i="12"/>
  <c r="N97" i="12"/>
  <c r="L98" i="12"/>
  <c r="N98" i="12"/>
  <c r="L99" i="12"/>
  <c r="N99" i="12"/>
  <c r="L100" i="12"/>
  <c r="N100" i="12"/>
  <c r="N102" i="12"/>
  <c r="J103" i="12"/>
  <c r="N103" i="12"/>
  <c r="N104" i="12"/>
  <c r="N105" i="12"/>
  <c r="J106" i="12"/>
  <c r="N106" i="12"/>
  <c r="L107" i="12"/>
  <c r="N107" i="12"/>
  <c r="L108" i="12"/>
  <c r="N108" i="12"/>
  <c r="L109" i="12"/>
  <c r="N109" i="12"/>
  <c r="L110" i="12"/>
  <c r="N110" i="12"/>
  <c r="J111" i="12"/>
  <c r="N111" i="12"/>
  <c r="L112" i="12"/>
  <c r="N112" i="12"/>
  <c r="L113" i="12"/>
  <c r="N113" i="12"/>
  <c r="L114" i="12"/>
  <c r="N114" i="12"/>
  <c r="L115" i="12"/>
  <c r="N115" i="12"/>
  <c r="L116" i="12"/>
  <c r="N116" i="12"/>
  <c r="L117" i="12"/>
  <c r="N117" i="12"/>
  <c r="L118" i="12"/>
  <c r="N118" i="12"/>
  <c r="J119" i="12"/>
  <c r="N119" i="12"/>
  <c r="J120" i="12"/>
  <c r="N120" i="12"/>
  <c r="N121" i="12"/>
  <c r="N128" i="12"/>
  <c r="L101" i="12"/>
  <c r="L128" i="12"/>
  <c r="J63" i="12"/>
  <c r="J64" i="12"/>
  <c r="J67" i="12"/>
  <c r="J128" i="12"/>
  <c r="P12" i="12"/>
  <c r="P13" i="12"/>
  <c r="P14" i="12"/>
  <c r="P15" i="12"/>
  <c r="P16" i="12"/>
  <c r="P17" i="12"/>
  <c r="P18" i="12"/>
  <c r="P19" i="12"/>
  <c r="P20" i="12"/>
  <c r="P21" i="12"/>
  <c r="P22" i="12"/>
  <c r="P23" i="12"/>
  <c r="P24" i="12"/>
  <c r="P25" i="12"/>
  <c r="P26" i="12"/>
  <c r="P27" i="12"/>
  <c r="P28" i="12"/>
  <c r="P29" i="12"/>
  <c r="P30" i="12"/>
  <c r="P31" i="12"/>
  <c r="P32" i="12"/>
  <c r="P33" i="12"/>
  <c r="P34" i="12"/>
  <c r="P35" i="12"/>
  <c r="P36" i="12"/>
  <c r="P37" i="12"/>
  <c r="P38" i="12"/>
  <c r="P39" i="12"/>
  <c r="P40" i="12"/>
  <c r="P41" i="12"/>
  <c r="P42" i="12"/>
  <c r="P43" i="12"/>
  <c r="P44" i="12"/>
  <c r="P45" i="12"/>
  <c r="P46" i="12"/>
  <c r="P47" i="12"/>
  <c r="P48" i="12"/>
  <c r="P49" i="12"/>
  <c r="P50" i="12"/>
  <c r="P51" i="12"/>
  <c r="P52" i="12"/>
  <c r="P53" i="12"/>
  <c r="P54" i="12"/>
  <c r="P55" i="12"/>
  <c r="P56" i="12"/>
  <c r="P57" i="12"/>
  <c r="P58" i="12"/>
  <c r="P59" i="12"/>
  <c r="P60" i="12"/>
  <c r="P61" i="12"/>
  <c r="P62" i="12"/>
  <c r="P63" i="12"/>
  <c r="P64" i="12"/>
  <c r="P65" i="12"/>
  <c r="P66" i="12"/>
  <c r="P67" i="12"/>
  <c r="P68" i="12"/>
  <c r="P69" i="12"/>
  <c r="P70" i="12"/>
  <c r="P71" i="12"/>
  <c r="P72" i="12"/>
  <c r="P73" i="12"/>
  <c r="P74" i="12"/>
  <c r="P75" i="12"/>
  <c r="P76" i="12"/>
  <c r="P77" i="12"/>
  <c r="P78" i="12"/>
  <c r="P79" i="12"/>
  <c r="P80" i="12"/>
  <c r="P81" i="12"/>
  <c r="P82" i="12"/>
  <c r="P83" i="12"/>
  <c r="P84" i="12"/>
  <c r="P85" i="12"/>
  <c r="P86" i="12"/>
  <c r="P87" i="12"/>
  <c r="P88" i="12"/>
  <c r="P89" i="12"/>
  <c r="P90" i="12"/>
  <c r="P91" i="12"/>
  <c r="P92" i="12"/>
  <c r="P93" i="12"/>
  <c r="P94" i="12"/>
  <c r="P95" i="12"/>
  <c r="P96" i="12"/>
  <c r="P97" i="12"/>
  <c r="P98" i="12"/>
  <c r="P99" i="12"/>
  <c r="P100" i="12"/>
  <c r="P101" i="12"/>
  <c r="P102" i="12"/>
  <c r="P103" i="12"/>
  <c r="P104" i="12"/>
  <c r="P105" i="12"/>
  <c r="P106" i="12"/>
  <c r="P107" i="12"/>
  <c r="P108" i="12"/>
  <c r="P109" i="12"/>
  <c r="P110" i="12"/>
  <c r="P111" i="12"/>
  <c r="P112" i="12"/>
  <c r="P113" i="12"/>
  <c r="P114" i="12"/>
  <c r="P115" i="12"/>
  <c r="P116" i="12"/>
  <c r="P117" i="12"/>
  <c r="P118" i="12"/>
  <c r="P119" i="12"/>
  <c r="P120" i="12"/>
  <c r="P121" i="12"/>
</calcChain>
</file>

<file path=xl/sharedStrings.xml><?xml version="1.0" encoding="utf-8"?>
<sst xmlns="http://schemas.openxmlformats.org/spreadsheetml/2006/main" count="555" uniqueCount="320">
  <si>
    <t>CENTRAL CONNECTICUT STATE UNIVERSITY</t>
  </si>
  <si>
    <t>One-Time</t>
  </si>
  <si>
    <t>Total Request</t>
  </si>
  <si>
    <t>One-Time &amp; Capital Requests</t>
  </si>
  <si>
    <t>Capital</t>
  </si>
  <si>
    <t>Description</t>
  </si>
  <si>
    <t># of Items</t>
  </si>
  <si>
    <t>Cost Per Item</t>
  </si>
  <si>
    <t>Priority</t>
  </si>
  <si>
    <t>Academic Affairs</t>
  </si>
  <si>
    <t>Budget Index</t>
  </si>
  <si>
    <t>Strategic Objective</t>
  </si>
  <si>
    <t xml:space="preserve">  </t>
  </si>
  <si>
    <t xml:space="preserve">                                                                               FY 2018 Budget Requests</t>
  </si>
  <si>
    <t>Graduate Assistant</t>
  </si>
  <si>
    <t>Transfer Student Mentoring Program Stipened</t>
  </si>
  <si>
    <t>High Efficiency Network Printer/Copier/Fax</t>
  </si>
  <si>
    <t xml:space="preserve">Having a graduate student on staff has allowed my office the ability to offer programming for Transfer Students to improve academic support and retention rates.  Our transfer Tuesday program keeps the transfer students informed and connected to key support offices.  Our Mentor Mentee program provides our transfer students the opportunity to have peer guidance and building campus community.  The graduate student is responsible for the development, training and implementation of these programs.  </t>
  </si>
  <si>
    <t xml:space="preserve">The Office of Transfer and Academic Articulations has offerred a transfer student mentoring program for  three and 1/2  years.  We select our  mentors from our continuing transfer students who are in good academic standing and may hold leadership roles on campus.  They  volunteered their services initially  for about 2 years.  In the third year of the program I was granted funds to offer the mentees a nominal stipened.  This proved to be very productive for the program since I was now able to establish goals that the mentors must meet.   We also felt,  if we are able to provide our mentors with a small stipened  we will get more students to participate .  This type of student to student engagement has historically proven to increase student retention for both the continuing and new incoming transfer students.  It is the hope of our office to increase the participation for both new and continuing students.  Continuing to offer a small stipened to our continiuing  student mentors will assist us in reaching this goal.    Several of the returning mentors were very disappointed that the mentoring program was placed on a temporary hold.  The end result, up until the program was placed on a hold, was very positive.  Almost all student finished their first semester in good academic standing. Eventhough the program was placed on hold the mentors still felt very connected to their mentees and said they will continue to work with their mentees.  </t>
  </si>
  <si>
    <t xml:space="preserve">For several years we have been requesting  requesting   a higher efficient office network printer/copier/scanner and Fax machine because the equipment in the office is still  inadequate for the office operations.  Although we were able to  purchase a temporary copier with the intention of requesting funds to purchase a desparately needed high capcity office copy machine this equipment remains ineffecient for my office operations.  The equipment we have is not designed for the high capacity volume usage that occurs in my office.    I am constantly making copies of prospective tranfer student documents to review and assess during our meetings.  Students will also fax materials for our review. We also need the capacity to scan, coallate and staple in order to expedite projects.     We do not have the capacity to copy in my outer office which makes it very difficult for my assistant to make copies.  </t>
  </si>
  <si>
    <t>ACO001</t>
  </si>
  <si>
    <t>Admissions Packet</t>
  </si>
  <si>
    <t>Nacac Counselor Reception</t>
  </si>
  <si>
    <t>Overnight Visitation Program</t>
  </si>
  <si>
    <t>Alumni/Admisisons Event</t>
  </si>
  <si>
    <t>Technology</t>
  </si>
  <si>
    <t>Promotional Gifts</t>
  </si>
  <si>
    <t>Transfer Brocuhure</t>
  </si>
  <si>
    <t>Parents Brochure</t>
  </si>
  <si>
    <t>2.13/5.1</t>
  </si>
  <si>
    <t>Create a piece that is a nice presentation for admitted students.  Provides a chance to increase yield.</t>
  </si>
  <si>
    <t>Allow more counselors to gain exposure to CCSU.  The national is in Boston this year.  Increase  applications.</t>
  </si>
  <si>
    <t>Gives prospective and admitted students more exposoure to the university (diversity).  Greater yield.</t>
  </si>
  <si>
    <t>Increase exposure and yield by having alumni assist.</t>
  </si>
  <si>
    <t>Continue the  evolotuion of the paperless environment.  (Act, internet, etcc.)</t>
  </si>
  <si>
    <t xml:space="preserve">Increase awareness </t>
  </si>
  <si>
    <t>Promote CCSU and TAP.  Increase Yield</t>
  </si>
  <si>
    <t>Include parents in the recruitment process.  Increase information and influence.  Increase yield.</t>
  </si>
  <si>
    <t>ADMS01</t>
  </si>
  <si>
    <t>AFRS01</t>
  </si>
  <si>
    <t>University Assistant</t>
  </si>
  <si>
    <t>Engage students and student organizations in collaborative projects, creating greater connections within the CCSU community. Reinforcing the goal of student engagement and success thru mentoring/workshops</t>
  </si>
  <si>
    <t>5.3/5.4</t>
  </si>
  <si>
    <t>AVPA01</t>
  </si>
  <si>
    <t>2.1/2.13</t>
  </si>
  <si>
    <t>Funds to support the 9th Grade Academy Initative to begin in Fall 2017</t>
  </si>
  <si>
    <t>To provide lunch and snacks for the 600 9th grade students from New Britain High School who annually participate in the program.  These students will visit CCSU on three occassions during the school year.</t>
  </si>
  <si>
    <t>CACE01</t>
  </si>
  <si>
    <t>1.1/1.2/2.1</t>
  </si>
  <si>
    <t>Socio-cultural/Retention Programming for International Students and Scholars</t>
  </si>
  <si>
    <t>Support for Faculty International Reasearch/Travel Grant Program (FIRTG)</t>
  </si>
  <si>
    <t>5.1 &amp; 5.3</t>
  </si>
  <si>
    <t>5.3 &amp; 5.4</t>
  </si>
  <si>
    <t>To provide funding to enable year-round sociocultural /retention programming for international students and scholars. The funds will be used specifically to facilitate programming through the Center for International Education to enhance programs that facilitate adjustment of international students and scholars and their families as well as provide social and/or academic supports for students.</t>
  </si>
  <si>
    <t>Funds will be utilized to provide need-based scholarship for minority students.</t>
  </si>
  <si>
    <t>Funds are sought for the establishment of a Faculty International Research/Travel Grant Program (FIRTG).  The FIRTG seeks to enhance the internationalization efforts of CCSU.  The FIRTG will support initiatives/activities that contribute to the mission of CIE and that are consistent with the international teaching, research, and outreach goals of the university.  It is expected that the awards will support substantial activities that are central to the discipline and important to the faculty member’s work.</t>
  </si>
  <si>
    <t>CIE001</t>
  </si>
  <si>
    <t>University/Graduuate Assistant</t>
  </si>
  <si>
    <t>The LALCC is curently engaged in a series of research and mentoring programss. Firs of all, We are carrying througn a researach to explore the causes of the so called achievement gap among Latino Students at CCSU. In addition to that, and in consonance with the community oureach mission of the center, we are involeved in mentoring programs at the DiLoreto school in New Britain (over 70% Latino students.) Our current budget cannnot cover these projects. We are in urgent need of financial support.</t>
  </si>
  <si>
    <t>CLAS01</t>
  </si>
  <si>
    <t xml:space="preserve">70" Television </t>
  </si>
  <si>
    <t>Tables and chairs</t>
  </si>
  <si>
    <t>A television in the new CTFD space will allow workshops and discussions that use technology. A TV would replace a drop-down screen and projector. This item will help facilitate faculty discussions.</t>
  </si>
  <si>
    <t xml:space="preserve">Movable conference tables and chairs are needed to host workshops and discussions at the new CTFD space. A physical space was creted to help ease places for faculty to meet. With that in place, we now need furniture and accessories to make the space usable. </t>
  </si>
  <si>
    <t>CTEL01</t>
  </si>
  <si>
    <t>GRAD01</t>
  </si>
  <si>
    <t>Recruitment and Enrollment</t>
  </si>
  <si>
    <t>Graduate Recruitment/Marketing</t>
  </si>
  <si>
    <t xml:space="preserve">Marketing/Advertisement/Recruitment - Video Message for broadcast/public accessTelevision and Radio </t>
  </si>
  <si>
    <t>Graduate Recruitment &amp; Marketing</t>
  </si>
  <si>
    <t>International Marketing</t>
  </si>
  <si>
    <t>The Graduate Recruitment and Admissions Office and Graduate Studies need ongoing student support to assist with reception area responsibilities, daily office operations, including scanning during the academic year. These funds will be needed and utilized outside of available work study.</t>
  </si>
  <si>
    <t>Recruitment and Enrollment grants for faculty to assist with recruitment and enrollment outreach efforts.</t>
  </si>
  <si>
    <t>Carnegie Communications Digital and print advertising; weekly lists of leads</t>
  </si>
  <si>
    <t xml:space="preserve">Marketing on a broader scale is needed to promote the school of graduate studies and program offerings. Short video spots on either WFSB, CPTV, and FOX61 and on the graduate studies website will be needed as new graduate programs are developed and when there is a need to foster growth in existing graduate programs.  These clips will enhance our visibility and enhance recruitment efforts in the existing competitive market.  Radio ads will add another layer of advertising that is needed as well.           </t>
  </si>
  <si>
    <t>Gradschools.com is a graduate program search engine that is accessible to domestic and international prospects.  The paid listing allows for increased visibility and access to our graduate website from each program listing.  We also receive email and phone contact information of inquiries.</t>
  </si>
  <si>
    <t>Keystone Academic Solutions search engine for international students searching for graduate schools.</t>
  </si>
  <si>
    <t>2.1, 2.3, 2.5, 3.4</t>
  </si>
  <si>
    <t>Capital Equipment Request</t>
  </si>
  <si>
    <t>LIBR01</t>
  </si>
  <si>
    <t>HP LaserJet Enterprise M806dn Printer</t>
  </si>
  <si>
    <t>Business, Management, Accounting, Economics, Econometrics, and Finance (Elsevier Backfiles)</t>
  </si>
  <si>
    <t xml:space="preserve">Biochemistry, Genetics, and Molecular Biology, Agricultural &amp; Biological Sciences, Environmental Science (Elsevier Backfiles): </t>
  </si>
  <si>
    <t>Earth and Planetary Sciences (Elsevier Backfiles)</t>
  </si>
  <si>
    <t>Textbook Reserve Project</t>
  </si>
  <si>
    <t>Springer Backfiles</t>
  </si>
  <si>
    <t>American Chemical Society Archives</t>
  </si>
  <si>
    <t>Reference eBooks</t>
  </si>
  <si>
    <t>lot</t>
  </si>
  <si>
    <t>varies</t>
  </si>
  <si>
    <t>To improve students' academic performance and provide up-to-date peripherals as requested by students.  To alleviate crowded conditions throughout the library by providing current technlogy for student, faculty and staff research.</t>
  </si>
  <si>
    <t xml:space="preserve">Enhanced electronic resources will increase learning and institutional effectiveness </t>
  </si>
  <si>
    <t>Enhanced electronic resources will increase learning and institutional effectiveness</t>
  </si>
  <si>
    <t>Improve retention rate by making it easier for students who can't afford textbooks to continue their education</t>
  </si>
  <si>
    <t>1.2 &amp; 7.1</t>
  </si>
  <si>
    <t>multiple</t>
  </si>
  <si>
    <t>PLAN01</t>
  </si>
  <si>
    <t>Taskstream, Aqua - this module is specifically for assessing general education learning outcomes</t>
  </si>
  <si>
    <t>This software allows us to better manage the logistics of assessing General Education learning outcomes without an increase in personnel.  Assessment of General Education is required by both NEASC and the BOR.</t>
  </si>
  <si>
    <t>1.1, 2.1, 2.2</t>
  </si>
  <si>
    <t>REGS01</t>
  </si>
  <si>
    <t>ImageNow software licenses for administrative staff</t>
  </si>
  <si>
    <t>4.5, 4.6</t>
  </si>
  <si>
    <t>Necessary to fully realize workflow benefits of electronic document storage/access and archive final Degree Works evaluations in ImageNow.</t>
  </si>
  <si>
    <t>Additional Academic Support</t>
  </si>
  <si>
    <t>2.1,2.2,2.3,2.4</t>
  </si>
  <si>
    <t>Additional Academic Support to students working to meet the required cut score, Academic Progress Rate (APR) required by the NCAA.</t>
  </si>
  <si>
    <t>RETN02</t>
  </si>
  <si>
    <t>ARSC01</t>
  </si>
  <si>
    <t>Continuation of University Assistant funding for School-Based advising center</t>
  </si>
  <si>
    <t>UA assistance necessary to maintain the operations of our student advising center.  This is a request for a continuation of the funding that we are currently receiving for the same position.</t>
  </si>
  <si>
    <t>Replacement copiers for the Political Science &amp; English Departments</t>
  </si>
  <si>
    <t>Departments are each using copiers that are 5+ years old.  Ongoing repairs, when parts are available, are becoming increasingly expensive.  Leasing new copiers is significantly more expensive when pro-rated over a projected 5 year life-span.</t>
  </si>
  <si>
    <t>Continued funding for the departmental and cohort advising in the CRIM/CJ department (Kathy Mayer)</t>
  </si>
  <si>
    <t>The continuation of this funding would provide for a university assistant to advise students both in the new/existing cohorts and elsewhere in the department of Criminology/Criminal Justice</t>
  </si>
  <si>
    <t>THTR01</t>
  </si>
  <si>
    <t>Sennheiser 112 G3 Wireless Bodypack Microphone System with ME 2 Lavalier Mic - A (516-558 MHz)</t>
  </si>
  <si>
    <t xml:space="preserve">Due to new FCC regulations some of our equipment is operating on frequencies that are now banned.  We would like to replace these microphones for support of departmental productions and the TH-489 Sound Technology Class </t>
  </si>
  <si>
    <t>MUSC01</t>
  </si>
  <si>
    <t>Piano Tuning: Funding to tune the 20 departmental pianos once a month during the academic year (10 months).</t>
  </si>
  <si>
    <t>To maintenance and tuning of the all the pianos is critical in preserving the current quality of instruction, and improve students’ academic performance. 20 pianos x $75 to tune each piano x 10 months</t>
  </si>
  <si>
    <t>JRNL01</t>
  </si>
  <si>
    <t xml:space="preserve">Camera package including camera bag, tripod, mic, headphone and camera. </t>
  </si>
  <si>
    <t>This would give students what they need to produce quality video, especially for those that will concentrate in Broadcast and emphasize sports broadcasting in the sports concentration.With our increased digital training with our JRN 255, along with our new sports sequence, we need to upgrade the type of cameras we are using for electronic news gathering.  As our digital software increases in quality we also need to follow that with better pictures, video and sound  Furthermore, it has been several years since we have upgraded our cameras. Some are starting to fail and some student projects have been lost due to malfunction.  This purchase would begin to bring us in line with other programs.  This would enable our students to produce quality work for their portfolio for employment upon graduation.</t>
  </si>
  <si>
    <t>GEOG01</t>
  </si>
  <si>
    <t xml:space="preserve">HP DesignJet 26200 Color Plotter 26 200 </t>
  </si>
  <si>
    <t>The plotter requested is used for printing maps and diagrams for over 20 classes in GIS, Elementary Cartography and Advanced Cartography. This piece of equipment is mandatory in order to teach these classes. The existing plotter is antiquated, replacement parts cannot be obtained and the vendor will not provide a warranty any longer. We are currently using a loaner.  The plotter is used by other departments (Criminology and Criminal Justice, Communication, Psychological Sciences) for conference posters, large maps for Private sector display purposes and as a back-up if they need a plotter (GEOG and PSYC are the only two departments with a plotter). Without a new unit, we would be unable to provide equipment support for educational and professional development for our students and thus their careers and work force readiness.</t>
  </si>
  <si>
    <t>COMM01</t>
  </si>
  <si>
    <t>Digital cameras w/audio recorders &amp; microphones</t>
  </si>
  <si>
    <t>3.6, 3.2</t>
  </si>
  <si>
    <t>With our new major in Media Studies, higher quality camcorders with sufficient audio support are needed for our upper-level classes</t>
  </si>
  <si>
    <t>ART001</t>
  </si>
  <si>
    <t>DM2327 Olympic Kiln</t>
  </si>
  <si>
    <t>The kiln replaces current kiln given to the department in 2002 by Portland high School.  The request responds to the increased interest in crystalline glazes and the use of glass in the ceramic studio.The current kiln has not worked in six months due to element and brick problems.</t>
  </si>
  <si>
    <t xml:space="preserve">To replace antiquated and failing keyboards in the Music Lab in Welte 205 with Kurzweil Forte 88-key keyboards. </t>
  </si>
  <si>
    <t>The keyboards that are currently in the music lab in Welte 205 are over a decade old, and the costs of repairing them are getting increasingly higher.  In addition, the old keyboards cannot keep up with the modern operating systems and MIDI sequencing software, yielding consistent stuck notes and errors in playback.  MIDI sequencing is a core skill that is taught in MUS 114 to all incoming freshmen, and is prevalent in numerous other courses across the curriculum. All music majors need to take piano classes and pass a piano proficiency exam as an exit requirement for successful graduation. In addition, students need to input their homework in notation software via the keyboards, which is a requirement in many other courses, including music theory and orchestration classes.</t>
  </si>
  <si>
    <t>PSYC01</t>
  </si>
  <si>
    <t>Biofinity encoder</t>
  </si>
  <si>
    <t>The Biofinity encoder is needed for faculty and student research.  Allows for the collection of biofeedback data in response to external stimuli.  The device would have practical applications in graduate and advanced undergraduate courses across the department curriculum.</t>
  </si>
  <si>
    <t>LED Light Kits</t>
  </si>
  <si>
    <t>We lack up-to-date LED lighting, making it difficult to produce high-quality films/videos for class projects and university clientele.</t>
  </si>
  <si>
    <t>Olympic 28 RAKU Kiln</t>
  </si>
  <si>
    <t>The new kiln will replace the current Raku kiln received as a gift from the Farmington Public Schools in 1999. Raku is an essential process in the Ceramics curriculum. The kiln offers the students the opportunity to use this traditional firing- which may be accomplished in the kiln in approx. an hour as opposed to the traditional 1 to 3 days. The new kiln offers new safety upgrades.</t>
  </si>
  <si>
    <t>Performer Flying Equipment Purchasel</t>
  </si>
  <si>
    <t xml:space="preserve">The instruction and education of performer flying.  This would be an addition to the course TH-489 Stage Mechanics being offered next fall.  This would afford members of the class training in counter weight and mechanical advantage performer flying training.  We would work in conjunction with the dance department on developing a performance with flying effects and movement. </t>
  </si>
  <si>
    <t>To purchase a 36” X 18” Concert Series Kapur Concert Bass Drum with STBD Stand &amp; Field Wheels</t>
  </si>
  <si>
    <t>To maintain the current quality of performance of students’ in the Marching Band. The bass drum currently being used is over 15 years old.</t>
  </si>
  <si>
    <t>NeXus 32 Wireless bluetooth biofeedback system</t>
  </si>
  <si>
    <t>This NeXus biofeedback system would be a boon for graduate students in health psychology who want to learn more about neurofeedback as well as for undergraduate courses in bio/neuro psychology. It would expand our ability to offer a course in neurofeedback and to integrate this into existing courses related to health and neuropsychology.</t>
  </si>
  <si>
    <t>Wireless microphone</t>
  </si>
  <si>
    <t>We need to replace a wireless microphone that no longer works with a previously bought camera</t>
  </si>
  <si>
    <t>To purchase Yamaha YTR-2330 Trumpets for the Marching Band.</t>
  </si>
  <si>
    <t>Students need to have access to instruments to play in the Marching Band without using their personally owned, professional quality instruments.</t>
  </si>
  <si>
    <t>To purchase Yamaha YCL-255 Clarinets for the Marching Band.</t>
  </si>
  <si>
    <t>To purchase Yamaha YAS-26 Alto Saxophones for the Marching Band.</t>
  </si>
  <si>
    <t>To purchase Gemeinhardt 2SP Series Flutes for the Marching Band.</t>
  </si>
  <si>
    <t>To purchase a Lillian Burkart Piccolo Elite Custom Model, Silver Tenon &amp; Keys, Split-E Mechanism, High G# Facilitator.</t>
  </si>
  <si>
    <t>To maintain the current quality of performance of students’ whose primary instrument is flute, and the overall performance of the Wind Ensemble, and Symphonic Band. Currently, our flute students do not have a quality instrument to use for Wind Ensemble or Symphonic Band, and we are graduating flute music majors who have never played piccolo.</t>
  </si>
  <si>
    <t>Salimetrics saliva collection</t>
  </si>
  <si>
    <t>The collection system will be valuable to both faculty and student research on empathic responses.  This could be especially useful in studying empathic responses towards pain and emotional distress.</t>
  </si>
  <si>
    <t>MBA Coordinator Summer Funding</t>
  </si>
  <si>
    <t>Expand enrollment - grad programs</t>
  </si>
  <si>
    <t>Admin support for MBA prpgram</t>
  </si>
  <si>
    <t>MSAcc Coordinator Summer Funding</t>
  </si>
  <si>
    <t>Admin support for MSAcc prpgram</t>
  </si>
  <si>
    <t>Stocktrak software for finance students</t>
  </si>
  <si>
    <t>Software for finance students to simulate real world trading environments - used in protfolio management competition</t>
  </si>
  <si>
    <t>UA for grad programs</t>
  </si>
  <si>
    <t>Admin support for MBA Coordinator</t>
  </si>
  <si>
    <t>SAS statistical software</t>
  </si>
  <si>
    <t>Statistical software for faculty research productivity</t>
  </si>
  <si>
    <t>Academic Allies student success program</t>
  </si>
  <si>
    <t>Expand Academic Allies program to support failing students</t>
  </si>
  <si>
    <t>Tutoring program for quantitative subjects</t>
  </si>
  <si>
    <t>Tutoring for students in econ, finance &amp; accounting</t>
  </si>
  <si>
    <t>BUSN01</t>
  </si>
  <si>
    <t>"Running" Total</t>
  </si>
  <si>
    <t xml:space="preserve">Summary of Impact  </t>
  </si>
  <si>
    <t>MBA001</t>
  </si>
  <si>
    <t>MSA001</t>
  </si>
  <si>
    <t>BUSN04</t>
  </si>
  <si>
    <t>2.1, 2.2, 2.5, 3.3, 4.1</t>
  </si>
  <si>
    <t>1.3, 3.1</t>
  </si>
  <si>
    <t>4.2, 4.3, 4.5</t>
  </si>
  <si>
    <t xml:space="preserve">2.1, 2.2, 2.3, 2.5 </t>
  </si>
  <si>
    <t>2.1, 2.2, 2.3</t>
  </si>
  <si>
    <t>2.1, 2.2, 2.3, 2.5</t>
  </si>
  <si>
    <t>4.5, 7.1</t>
  </si>
  <si>
    <t>7.1, FCC Problems</t>
  </si>
  <si>
    <t xml:space="preserve">1.0, 2.1, 2.2, 2.3 </t>
  </si>
  <si>
    <t>1.0, 2.1, 2.2, 2.3, 3.2, 3.6, 4.3</t>
  </si>
  <si>
    <t>1.0, 2.1, 2.2, 2.3 , 4.3</t>
  </si>
  <si>
    <t>1.0, 2.1, 2.2, 2.3, 4.3</t>
  </si>
  <si>
    <t>National Network for Educational Renewal Apsirant Membership Fee</t>
  </si>
  <si>
    <t>Graduate Intern</t>
  </si>
  <si>
    <t xml:space="preserve">Sim Man Warranty </t>
  </si>
  <si>
    <t xml:space="preserve">Bod Pod Warranty </t>
  </si>
  <si>
    <t xml:space="preserve">Pyxis Medstation 2000 Medication Dispenser Cardinal Health Care Fusion </t>
  </si>
  <si>
    <t>Logitech ConferenceCam CC3000e All-In-One HD Video and Audio Conferencing System</t>
  </si>
  <si>
    <t xml:space="preserve">TeachLive Subsription </t>
  </si>
  <si>
    <t>Fitnessgram/Activitygram software</t>
  </si>
  <si>
    <t>Interactive Touch Screen Device - See attached</t>
  </si>
  <si>
    <t>Sports Wheelchairs</t>
  </si>
  <si>
    <t>Velotron with DynaFit  Frame - See attached - Option 3</t>
  </si>
  <si>
    <t xml:space="preserve">Laser SmartSpeed Timing Device </t>
  </si>
  <si>
    <t>Single force platform system - See attached - Option 2</t>
  </si>
  <si>
    <t>Motion Analysis Corporation Raptor-E Digital RealTime 8 camera system - See attached - (Option 1)</t>
  </si>
  <si>
    <t>CCSU has applied for Aspirant Membership in the National Network for Educational Renewal (NNER).  Membership in the NNER covers all of teacher preparation at CCSU and puts CCSU on the national stage.</t>
  </si>
  <si>
    <t xml:space="preserve">To support the SEPS Advising Center; includes summer salary </t>
  </si>
  <si>
    <t xml:space="preserve">The Sim Man is used by our AT program and provides invaluable authenitc learning experiences for our students. </t>
  </si>
  <si>
    <t>This is an annual fee for warranty and maintenance costs. This includes software updtes. The Bod Pod is used in all our EXS courses, as well as our Performance Assessment Center to generate external funding for our department</t>
  </si>
  <si>
    <t xml:space="preserve">Pyxis unit for the lab to be used for multiple courses and lab experiences </t>
  </si>
  <si>
    <t>Remote observation of teacher candidates using web cam technology; reduction in faculty travel/time; increased ability to observe and provide meaningful and timely feedback to our students.</t>
  </si>
  <si>
    <t xml:space="preserve">Subscription to TeachLivE (avator-based simulated teaching experience for teacher candidates to practice instructional skills) Service is 120.00 per hour/sessions will last 10 minutes. </t>
  </si>
  <si>
    <t xml:space="preserve">Fitnessgram testing is used in all CT public schools for fitness testing. Also used for NCATE/CAEP for our accreditation. Would also be used in PE 222, 305, and 374 classes. </t>
  </si>
  <si>
    <t>Technology is advancing the rigor of student learning and it is imperative that the physical education teacher education (PETE) program continues to utilize technology throughout instruction. In addition, our PETE students need to learn how to utilize the technology to achieve student-learning outcomes stated by 21st Century Skills. See attached for additional rationale and overview.</t>
  </si>
  <si>
    <t>Currently, in PE 406 (Adapted PE) we are using a wheelchair that is designed for non-sport movement activities. Regularly during the semester, students participate in sport and movement activity simulations using an inclusive model where one of the students in class is participating using a wheelchair (discuss modification etc..). The “regular wheel chair” is not safe and appropriate for our in class simulations. Not having at least one sport wheelchair makes it very challenging for the CCSU student to participate effectively and understand how one can participate fully in a sport or movement activity with their peers without the proper equipment (participate passively for safety).</t>
  </si>
  <si>
    <t xml:space="preserve">Used in undergradate and graduate level Biomechanics/Kinesiology classes. Needed for students to complete thesis work in this research area. Has potential to be used in our Performance Assessment Center to generate external funding for our department. Additionally, can be used in many research studies. Also see additional rationale in attached document. </t>
  </si>
  <si>
    <t xml:space="preserve">This would be used in many of our EXS and AT classes to provide most accurate timing. There is also potential to have this device used for our Performance Assessment Center to generate external funding for our department. Additionally, this would be used in both faculty and student reasearch projects. </t>
  </si>
  <si>
    <t>1.5; 4.3</t>
  </si>
  <si>
    <t>1.6; 2.1; 2.2; 2.3; 2.5; 2.6; 2.10; 3.4</t>
  </si>
  <si>
    <t>1.2, 1.5</t>
  </si>
  <si>
    <t>1.2, 1.4</t>
  </si>
  <si>
    <t>1.3, 3.3, 3.6, 7.6, 7.7</t>
  </si>
  <si>
    <t>1.3, 3.3, 3.6</t>
  </si>
  <si>
    <t>1.3, 1.7</t>
  </si>
  <si>
    <t xml:space="preserve">Purchase compound microscopes with LED illumination; includes dry 100X objective (instead of oil emersion 100X objective);  Qty: 24 </t>
  </si>
  <si>
    <t>Abet Solar Simulator</t>
  </si>
  <si>
    <t>Graduate Assistants, student workers and tutors in the SE&amp;T Advising and Student  Services Center - One-Time</t>
  </si>
  <si>
    <t xml:space="preserve">10-channel Stand-alone Data Logger (13 units) </t>
  </si>
  <si>
    <t>Makerbot Replicator+ 3D printer</t>
  </si>
  <si>
    <t>Autoclave (pressurized steam sterilizer)</t>
  </si>
  <si>
    <t>Automatic metallographic sample preparation grinding/polishing unit, automatic mounting press for hot sample mounting, vacuum impregnation epoxy mounting unit, and supplier provided training.</t>
  </si>
  <si>
    <t xml:space="preserve">Upgraded user controls and file input system for existing EZ Trak Mill and EZ Path Lathe.   </t>
  </si>
  <si>
    <t>Tube furnaces for controlled atmosphere thermal treatments to 1500 C, Alumina process tubes, and tube end sealing fixtures.</t>
  </si>
  <si>
    <t>Panasonic PT-RW330U laser projectors, electronmic projection screen wide screens, and installation for NC101, NC11808, NC124, NC133, NC134, NC137, NC147, NC150, NC157, NC158, NC161, NC163, NC12501 labs.</t>
  </si>
  <si>
    <t>Purchase iMark Absorbance Microplate Reader</t>
  </si>
  <si>
    <t>Digital Photogate Timer System                             Hovercraft Demonstration                          Cordless Air Source</t>
  </si>
  <si>
    <t>Perkin Elmer Fluorescence Spectrometer</t>
  </si>
  <si>
    <t>Semi-automatic microhardness tester including Vickers and Knoop indenters for determining indentation hardness of metals, ceramics, and polymers.</t>
  </si>
  <si>
    <t xml:space="preserve">Power supplies, Interface card, and Digital Camera lens for Baumer Cameras.  </t>
  </si>
  <si>
    <t xml:space="preserve">Survey equpiment:  Topcon ES-105 5” Reflectorless </t>
  </si>
  <si>
    <t xml:space="preserve">SonTek Flow Tracker 2 Advanced Handheld ADV (Acoustic Doppler Velocimeter); this is an acoustic Doppler current meter for use in freshwater and marine applications.  Useful for 2D and 3D current measurement in lake, river, stream, and coastal marine locations.  Particularly useful in calculating flow in shallow stream conditions and determining discharge and loading relationships. </t>
  </si>
  <si>
    <t>Triplus Autosampler for GC-MS</t>
  </si>
  <si>
    <t>Bridgeport manual mill to supplement current mills in NC 145.  Same model and specifications as existing mills.</t>
  </si>
  <si>
    <t>Stratasys 3D Printer with educational package.</t>
  </si>
  <si>
    <t>Inductively-Coupled Plasma Optical Emission Spectrometer (ICP-OES)</t>
  </si>
  <si>
    <t>     Techno HD II 4x8 CNC Router</t>
  </si>
  <si>
    <t>Differential Scanning Calorimeter (DSC) with low temperature capabilities: This extends our Thermal analysis of materials to study stabilty, phase changes, crystallinity etc. down to low temperatures</t>
  </si>
  <si>
    <t>Leica DM750 microscopes (Qty: 18 mircroscopes)</t>
  </si>
  <si>
    <t>Autolab PGSTAT302N - High Performance  - potentiostat/galvanostat</t>
  </si>
  <si>
    <t>Two ABB IRB 140 robots with force control; one ABB IRB 14000 YuMi robot full</t>
  </si>
  <si>
    <t>Cimel Sunphotometer and satellite uplink kit</t>
  </si>
  <si>
    <t>This request is for 24 compound microscopes to be used in a teaching lab (NC 424).  Currently, the Biology Department has only one set of compound microscopes on the 4th floor of Copernicus Hall; this set is shuttled back and forth between three teaching labs (NC 424, NC 407, and NC 405).  These microscopes have at least 15 years of frequent use. The greatest demand for microscopes is in NC 424 where intermediate-level and upper-level courses are taught.  We are a proposing the purchase of a set compound scopes that will reside only in NC 424.  (382 students - 9 faculty)</t>
  </si>
  <si>
    <t>This instrumentation is a new addition to the department and would extend our ability to offer relevant and interesting lab exercises and undergraduate research opportunities.  Two faulty members already have expertise in the use of this technology, others are interested in learning.  At least one lab exercise would be developed for Chem 402: Instrumental Analysis and Chem 455: Biochemistry Lab as well as several undergraduate research projects (Chem 238 and Chem 438). (40 students - 5 faculty)</t>
  </si>
  <si>
    <t>Support for the SE&amp;T Advising and Student Services Center            improve quality and scope of academic support services (especially advising, tutoring, and mentoring);  increase student retention.  The center will now have 3 full time Advisors with no administrative support.  Student workers will be able to support the center staff.</t>
  </si>
  <si>
    <t>The department of CEGT does not have any equivalent equipment for data acquisition and logging which is stand-alone and deployable to the field. The acquisition of the requested equipments (13 units in total: 12 units for students' lab benches and one unit for instructor) will significantly enhance the research capacity of the department and forster students' hands-on experience in the development of new advanced technology through lab exercises. (24 students - 1 faculty)</t>
  </si>
  <si>
    <t>Print is one of many media channels which consumers can access. The value and role of printing is changing.  Due to these changes, there is an increased demand for an educated, skilled and technically competent workforce.  These changes have resulted in both opportunities and challenges and have created a need for college graduartes who understand the entire graphics and print media process and posess the skills necessary to manage print and non-print operations. (25 students - 3 faculty)</t>
  </si>
  <si>
    <t>The current autoclave is about 25 years old, and nearing the end of its useable life. Additionally, the steam generator for current autoclave only has two of its three heating elements functioning, and has been in this state for several years. Repair (replacement of the defective heating element) was estimated to cost several thousand dollars. The current autoclave us usable, though significantly slower than normal, so repair was deemed non-essential. There is some likelihood that one or both of the currently functioning heating elements will fail, and immediate replacement will be required at that time.  (250 students)</t>
  </si>
  <si>
    <t>Sample proparation equipment for reflected light optical microscopy or more traditionally metallography is the basis for all conventional structural materials laboratories. The CCSU Materials Lab (NC 137) currently has metallographic sample preparation equipment that is at least 50 years old. This equipment is embarasing and the age of the equipment is noticible to our students.  Acquisition of new, current metallographic or materialographic sample preparation equipment is required and should be considered a high priority for the Engineering department.  (178 students - 5 faculty)</t>
  </si>
  <si>
    <t>Currently, these two machines see limited use other than for faculty/staff projects.  Students occasionally use the EZ Trak mill, but the floppy drive is unreliable and slows down productivity considerably.  The CRT displays on both machines are aging and difficult for some students to see properly.  The keyboards are also aging and need replacement.</t>
  </si>
  <si>
    <t>Controlled atmosphere thermal or heat treating capabilities are required for treating metals, ceramics, composites, and more to prevent thermal oxidation. The CCSU Engineering department presently has air atmosphere furnaces only that are badly contaminated. Thus attempting to thermally treat a variety of ferrous and non-ferrous metals, technical ceramics, metal and ceramic composite materials, or powder materials without uncontrolled oxidation is not possible. Acquisition of simple tube furnaces to provide controlled atmoshere elevated temperature processing of materials will significantly enhance the materials processing capabilities of the Engineering department beyond current capabilities.  (178 students - 6 faculty)</t>
  </si>
  <si>
    <t>Much of the specialized software used in the School of Engineering, Science, and Technology requires an accurate rendering of models and objects.  Instructor's utilize a projection system to display output of the various application software used.  The current projection systems (4:3:) cannot natively display the aspect ratio (16:10) or the resolution of the image rendered by the application software through the PC.  This negativily affects the student's educational experience because the image disp;layed on the projection system does not match the image displayed on the student's PC's.  Menus, screen layout, and object sizes on the instructor's PC differ from those of the student's PC's.  A projection system that can project the same image as what is viewed on the student PC would greatly benefit both the instructor and the student.  This responds to the state workforce needs in engineering, and other critical need areas; and increases student retention and satisfaction.</t>
  </si>
  <si>
    <t xml:space="preserve">A microplate absorbance reader is an essential instrument for quantifying proteins/antibodies via colormetric assays. It has many research applications and is widely used in molecular biology. The instrument will be used in several laboratory exercises in Epigenetics in Development and Disease because it allows for quick and robust quantification of DNA and histone modifications and epigenetic modifying enzymes. It will also be used in the new ELISA lab performed in General Biology II (BIO 122) every semester. Currently, students determine results by visually assessing color changes, which is less accurate and more subjective. Integrating the use of this instrument will broaden students' exposure and experience with technical equipment and allow instructors to teach more advanced data analysis and graphing of results.    The microplate reader may also be used by graduate students conducting thesis research with Dr. Sadie Marjani.  </t>
  </si>
  <si>
    <t>The Introductory Physics laboratory serves the needs of many students across various disciplines on our campus, including Technology, Technology Education, Physicsal Education and Computer Electronics. The expeiments complement the lectures and cover core concepts of Physics. The laboratory is offered weekly and has 4 or 5 sections. The activities related to Motion and Newton's Laws are critical to student understanding of Kinematics and Dynamics. The equipment requested is necessary to conduct these experiments so that our students get the best experience in understanding the core concepts in areas of fundamental importance. (180 students - 3 faculty)</t>
  </si>
  <si>
    <t>Fluorescence spectroscopy is routinely used in chemical, biochemical, pharmaceutical and environmental research and industry. It is a highly sensitive analytical tool; for example, it is used to identify components in a sample at the lowest possible levels, for monitoring the kinetics of reactions; monitoring DNA damage or free radical activity in a cell and a host of other applications in both chemistry and biochemistry.  Our accrediting agency, the American Chemical Society, requires that all students develop practical expertize with applications of this technology.</t>
  </si>
  <si>
    <t>A modern microhardness tester will immediately be applied to undergraduate labs and courses, to faculty/student research, and to interaction and collaboration with regional industry and universities. Academically, a microhardness tester will be used in ETM 356 lab 01 which determines the hardness of different metallic materials. Currently the lab only applies Rockwell and Brinell macroharness test scales and application of microhardness testing would allow for inclusion of high hardness metals, surface coatings on metal substrates, and technical ceramics in this lab. A new failure analysis lab could also be incorporated into ETM 356 taking advantage of microhardness testing capabilities. Additionally, microhardness testing can be incorporated into many capstone/senior project courses (ME 497 and 498, ETM 497 and 498, GSCI 460), independent study courses (ME 400, ET 495, PHYS 452), and other non-engineering department courses such as GSCI 322. Inclusion of microhardness testing capabilities in these various classes will enhance our students' preparedness for the workforce.  (178 students - 6 faculty)</t>
  </si>
  <si>
    <t xml:space="preserve">Baumer Sensors has donated 10 new digital machine vision cameras and various sensors worth $90,000.0 to enhance Robotics and Mechatronics Engineering Technology program. Machine Vision cameras are to provide imaging-based automatic inspection and analysis for automatic inspection, process control, and robot guidance in industry.  Addition of machine vision will enhance the curriculum and the program. Donated cameras need few add-on components like power supplies, interface card and lens. These add-on will complete the system and can be incorporated into laboratory activates. </t>
  </si>
  <si>
    <t xml:space="preserve">Existing Survey equipment are old and are from year 1990's model and replacement parts are expensive. Technology has changed and recent survey equpiment can acomplishe more. 
Training students on recent survey equpiment will enhance the curriculum and the program.
</t>
  </si>
  <si>
    <t>The electromagnetic current meter that Dr. Penniman now uses is limited to larger stream depths than they frequently encounter, limiting its usefulness, plus it is older technology and students going on for employment in the field and grad school are more likely to encountered the newer acoustic Doppler meters.  (50 - 60 students - 1 faculty)</t>
  </si>
  <si>
    <t>This autosampler will be attached to our existing gas chromatography-mass spectrometry (GC-MS) instrument. It will facilitate accurate, repeatable sample preparation and sample introduction resulting in higher quality, more reproducible data. Because the system will be full automated, it can be loaded with samples to be analyzed without need of monitoring so, for example, it can process samples overnight.  The addition of an autosampler is important both for the teaching labs and the undergraduate and faculty research projects.</t>
  </si>
  <si>
    <t>Currently in the manual machining area of NC 145, we have twelve lathes and three mills.  Therefore, while students have plenty of lab time available for lathe exercises, the milling machines are a bottlneck.  As part of a robust machining learning program, students should spend as much time practicing milling concepts, such as multiple-point tooling, coordination of three-axis movement, and holemaking.  As a machine that is used just as often (if not more) than lathes in later student work and industry, it just makes sense to bring the number of mills closer to the number of lathes.  Additionally, this mill will reduce student wait time in the labs. (100 students - 6 faculty)</t>
  </si>
  <si>
    <t>This 3D printer represents the latest technologies of polymer printing technology (polyjet) with very precise builds for production-grade parts.  The manufacturing laboratory (NC 145) currently has a smaller 3D printer that utilizes FDM (fused deposition modelling) technology, that is good for relatively quick protoype models, but does not result in the resolution, accuracy, and material properties required for production parts.  This new OBJET 3D printer will provide not only increased accuracy and resolution, but the ability to utilize different materials, colors, and controlled material properties.  This will allow this laboratory to produce parts for research and class projects.  Currently, many of our laboratory courses and research require the production and use of special tooling for fixturing and molding.  This new printer will allow students and faculty to create fixtures, jigs, gages, and even molds.   One of the current areas of promising research into 3D printing is the creation of tooling, and this will enable our faculty to engage in this type of research to determine the exact capabilities of polyjet 3D printing for various tooling applications.  Therefore, this will allow faculty to explore this as a novel, relevant, and fundable research area.  This device can create tooling for all other laboratories in the SEST, including the areas of machining, welding, casting, polymer molding (injection, blow, and thermoforming), robotics. automation, metrology, and drilling.  Additionally, this will produce production parts that can be used as components or complete assemblies for a variety of class and research projects.  Finally, investment in this technology will represent the SEST's commitment to pursuing the latest trends in manufacturing technologies.  (100 students - 10 faculty)</t>
  </si>
  <si>
    <t>The Inductively-Coupled Plasma Optical Emission Spectrometer (ICP-OES) is a high priority instrument that will be an essential resource to Geological Sciences, Chemistry and Biochemistry, as well as Biology. One of the most important components of the Geological Sciences curriculum at the department of Geological Sciences is providing students with practical research experience through GSCI 460 Senior Project.  With the acqusition of ICP-OES, our ceiling for success will be raised. The ICP-OES  will meet our research and pedagogical needs by enhancing our modern characterization capabilities, which invariably helps retention and growth rate of our program.  It will be useful by faculty and students for research and research training on a number of environmental problems.  We have formed a collaborative effort with the Connecticut state geologist, University of Connecticut, Eastern Connecticut State University, and the Connecticut Department of Energy &amp; Environmental Protection to find solution to the problem.  The ICP-OES will be essential to determining low levels of concentration of arsenic and other contaminants from groundwater and sediment samples, which will help us to develop a mitigation/remediation strategy.  Will be beneficial to a number of classes, which require laboratory hands on activities.    ( 3 faculty)</t>
  </si>
  <si>
    <t>This is an upgraded machine to complement the current router that is now approaching 10 years of age. The new machine will handle the primary workload for courses related to CAD/CAM, Engineering Design, STEM Topics, and laboratory practices. These courses include TE 115, TE 215, TE 217, TE 330, TE 417, TE 498, TE 595, and STEM 517 and STEM 521. The CNC router is used in each of these courses and has become a vital instructional tool and manufacturing component for laboratory projects, student projects, and designs.</t>
  </si>
  <si>
    <t>This request is to upgrade the materials research lab of the Department of Physics and Engineering Physics. The equipment being requested will allow an expansion of current research opportunities for students and faculty, especially for the planned Engineering Physics program as well as interdisciplinary research since it has wide ranginging applications in various disciplines including Engineering and Chemistry.  It will extend our current thermal analysis capabilities to low tempaeratures and provide much needed up to date cutting edge research skills to our students and allow them to compete with graduates from other institutions. The extension of the research capabilities of the Materials Physics lab will allow us to write  more effective proposals for external grants to support our programs. It will also allow us to continue to proceed with new American Physical Society mandate for involving undergraduates in cutting edge research. (12 students - 1 or more faculty)</t>
  </si>
  <si>
    <t>Biology students at Central currently lack exposure and training to the higher-level microscopy skills important in many jobs as well as areas of graduate study.  Microscopes in the department lack the capabilities for Kohler illumination or phase contrast microscopy that are important techniques for upper-level biology students to learn.  This level of microscopy is important in classes such as Microbial Ecology (BIO 315), Biology of Marine and Freshwater Algae (BIO 425), Ecology of Inland Waters (BIO 434), Aquatic Pollution (BIO 438), Stream Ecology (BIO 540) and Coastal Ecology (BIO 508/509), as well as others.  Students would benefit greatly from being able to learn advanced microscopy skills and to observe live and preserved specimens at much greater resolution than is now possible in the department.</t>
  </si>
  <si>
    <t>This request is to expand research facilities in materials research lab of the Department of Physics and Engineering Physics. The equipment being requested will allow students and faculty to expand current research to include research in sensing devices. Some of the materials we have synthesized here can be useful in sensing, and so this is the next step. This is an interdisciplinary research and so faculty and students from various departments  e.g physics, engineering, chemistry and Biology/BMS can take participate in this research.  It will provide much needed up to date cutting research skills to our students and allow them to compete with graduates from other institutions. In addition, the extension of the research capabilities of the Materials Physics lab will allow us to  write  more effective proposals for external grants to support our programs. It will also allow us to continue to stay abreast with new American Physical Society suggestions for involving undergraduates in cutting edge research.</t>
  </si>
  <si>
    <t>Provide a justification/rationale for the proposed equipment request. Relevant information includes how equipment will be used (courses, faculty/student research), how the equipment enhances the program, compliments existing equipment, supports the department, when will it be used, have lessons/labs already been created to use the new equipment, etc. (use comment box at end if more space is needed)
ABB has strategic collaboration with connecticut companies such as Pratt &amp; Whitney, UTRC, UTAS, and Otis. ABB just opened its new cooperate research and develop center in Bloomfield, CT in December, 2016. ABB industrial robots have been widely used in manufacturing processes, such as deburring, polishing, painting, welding, and machine tending. ABB IRB 140 robot arms are widely used in the above mentioned manufacturing processes.
Comparing to manufacturing processes, assembly processes are still very labor intensive which leads to high costs, health, and safety issues. Industrial robots are rarely used in assembly processes because assembly requires high flexibility on fast changing products, easy integration with other equipment, easy programming, and safe collaboration with human. The appearance of Yumi provided a solid solution to this demand.
The addition of two IRB 140 robots and one Yumi robot from ABB will greatly enhence the RMET (Robotics and Mechatronics Engineering Technology) program's teaching and research capabilities and promote collaboration and service opertunities with the industrial communnity.
The two ABB IRB 140 robots and Yumi Robot will be mainly used in multiple courses offered by the RMET program, including ROBO110,ROBO310, ROBO420,ROBO460, ROBO480, and ROBO497. Among those, ROBO420: Manufacturing Automation is designed solely for Manufacting Management program in the department. Labs will be developed once the acuisition of robots are secured. They will help start cutting edge faculty/student research in assembly automation, human/robot collaboration, vision/force control. ABB Robotics coperate research center is closely located in Bloomfield, CT. We have conducted several CCSU robotics speaker lectures with them. The addition of ABB robots will promote further collaboration with them in faculty/student research and student research internship. We will also be able to keep developing R&amp;D projects with companies inculding UTC.
The robots can also be used as a great recruiting and marketing tool for the program, the department, and the university. Briefly describe what the impact will be if equipment is not obtained.
Our students will not be able to have hands-on experience on the most prominent robots on the market and in the near future in manufacturing lines-collaborative robot and popular robot arms with force control. Faculty and students will lose the opportunity in starting cutting edge research in assembly automation, collaborative robots with vision/force control, and human robot collaboration, etc. Connecticut manufacturing companies will have less resources for help in automating their assembly lines. The RMET program, the department, and the university will miss a great opportunity to develop and show our commitment to excellence.</t>
  </si>
  <si>
    <t>Purchase of the Cimel Sunphotometer would support efforts to build a global CLidar Network with CCSU as the hub. We need the angular light scattering measurements provided by the Cimel sunphotometer for analysis of Clidar data for widespread atmospheric research. With the Cimel instrument which complements the CLidar instrument we would be equipped to form the base of global CLidar network. The network would be put CCSU on the map and distinguish our university as a member of an elite group.  It would make CCSU a global player in the field and be a major selling point for our programs as well.  Furthermore provides the large institutions in the network could provide access to additional facilities, saving CCSU money. The collaborations enabled by the acquisition of the Cimel could lead to future joint projects and funding opportunities. (7 students - 1 faculty)</t>
  </si>
  <si>
    <t>PHYS</t>
  </si>
  <si>
    <t>BIOL01</t>
  </si>
  <si>
    <t>CHEM01</t>
  </si>
  <si>
    <t>SEST01</t>
  </si>
  <si>
    <t>CEGT01</t>
  </si>
  <si>
    <t>BMS001</t>
  </si>
  <si>
    <t>ENGR01</t>
  </si>
  <si>
    <t>MFCM01</t>
  </si>
  <si>
    <t>GEOL01</t>
  </si>
  <si>
    <t>TEDU01</t>
  </si>
  <si>
    <t>PEP001</t>
  </si>
  <si>
    <t xml:space="preserve">1.2; 1.3; 1.4 </t>
  </si>
  <si>
    <t>1.2; 1.3; 1.4</t>
  </si>
  <si>
    <t>3.4; 2.5;  2.1; 2.2</t>
  </si>
  <si>
    <t>1.2; 1.3; 4.1</t>
  </si>
  <si>
    <t>1.2; 1.3, 1.4</t>
  </si>
  <si>
    <t>1.2; 1.3</t>
  </si>
  <si>
    <t>1.2, 1.3</t>
  </si>
  <si>
    <t>1.2, 1.3, 1.4</t>
  </si>
  <si>
    <r>
      <t xml:space="preserve"> One-Time requests should be requests that can be </t>
    </r>
    <r>
      <rPr>
        <b/>
        <u/>
        <sz val="10"/>
        <color rgb="FFC00000"/>
        <rFont val="Arial"/>
        <family val="2"/>
      </rPr>
      <t>completed and paid for in the current fiscal year</t>
    </r>
    <r>
      <rPr>
        <b/>
        <sz val="10"/>
        <rFont val="Arial"/>
        <family val="2"/>
      </rPr>
      <t>.  Do not include any requests that cover multiple fiscal years (e.g. three year membership).</t>
    </r>
  </si>
  <si>
    <t xml:space="preserve"> Due to possible tax implications, do not include any Capital Requests for ITBD, student center, food service/dining halls, bookstore or residence life.  These requests should be included under the One-Time category only.</t>
  </si>
  <si>
    <t xml:space="preserve"> Do not include requests for technology type items that cannot be supported by IT.</t>
  </si>
  <si>
    <t xml:space="preserve"> Do not include requests that would be considered a project - these requests should be submitted to the Chief Administrative Officer.</t>
  </si>
  <si>
    <t xml:space="preserve">   </t>
  </si>
  <si>
    <t xml:space="preserve">Budget/Budget FY18/Budget Instructions/FY18 OneTime-Capital Request </t>
  </si>
  <si>
    <t>EDUC01</t>
  </si>
  <si>
    <t>PYED01</t>
  </si>
  <si>
    <t>SPCE01</t>
  </si>
  <si>
    <t>Fiscal Year</t>
  </si>
  <si>
    <t>FY2017-18</t>
  </si>
  <si>
    <t>Student Help - Office Support - Summer 2017 and the Academic Year 2017-18</t>
  </si>
  <si>
    <t>Summer 2017  &amp; FY2017-18</t>
  </si>
  <si>
    <t>Calendar Year 2018</t>
  </si>
  <si>
    <t>With CACE transitioning into a Career Success Office during this spring semester, I would like to request $7,000 for the 2017-2018 year for  Graduate Assistant to help with the transition. With the lack of professional staff members, graduate assistants will assist with all things career services including the development of the office, name, branding, data collections, career coaching, on-campus presentations and more.</t>
  </si>
  <si>
    <t>ACAF01</t>
  </si>
  <si>
    <t>Fund a graduate assistant to expand contact with inactive students.</t>
  </si>
  <si>
    <t>To date, this initiative has resulted in formerly inactive students generating 791 student credit hours and estimated tuition revenue of $381,263 since 2013.</t>
  </si>
  <si>
    <t>Hire and train ten new peer mentors for Success Central program</t>
  </si>
  <si>
    <t>To date, students participating in this program have had a 92-95% retention rate from their sophomore to junior years. Scaling up the program will enable us to serve an additional 210 students in 2017-18.</t>
  </si>
  <si>
    <t>Version 02/14/2017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</si>
</sst>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quot;$&quot;#,##0_);\(&quot;$&quot;#,##0\)"/>
    <numFmt numFmtId="165" formatCode="&quot;$&quot;#,##0_);[Red]\(&quot;$&quot;#,##0\)"/>
    <numFmt numFmtId="166" formatCode="_(&quot;$&quot;* #,##0.00_);_(&quot;$&quot;* \(#,##0.00\);_(&quot;$&quot;* &quot;-&quot;??_);_(@_)"/>
    <numFmt numFmtId="167" formatCode="_(* #,##0.00_);_(* \(#,##0.00\);_(* &quot;-&quot;??_);_(@_)"/>
    <numFmt numFmtId="168" formatCode="_(* #,##0_);_(* \(#,##0\);_(* &quot;-&quot;??_);_(@_)"/>
    <numFmt numFmtId="169" formatCode="&quot;$&quot;#,##0"/>
    <numFmt numFmtId="170" formatCode="#,##0.0_);\(#,##0.0\)"/>
    <numFmt numFmtId="171" formatCode="0.0"/>
  </numFmts>
  <fonts count="17" x14ac:knownFonts="1">
    <font>
      <sz val="11"/>
      <color theme="1"/>
      <name val="Calibri"/>
      <family val="2"/>
      <scheme val="minor"/>
    </font>
    <font>
      <sz val="11"/>
      <color theme="1"/>
      <name val="Calibri"/>
      <family val="2"/>
      <scheme val="minor"/>
    </font>
    <font>
      <b/>
      <sz val="11"/>
      <name val="Arial"/>
      <family val="2"/>
    </font>
    <font>
      <sz val="10"/>
      <name val="Arial"/>
      <family val="2"/>
    </font>
    <font>
      <b/>
      <sz val="10"/>
      <name val="Arial"/>
      <family val="2"/>
    </font>
    <font>
      <sz val="10"/>
      <color theme="1"/>
      <name val="Arial"/>
      <family val="2"/>
    </font>
    <font>
      <b/>
      <sz val="14"/>
      <name val="Arial"/>
      <family val="2"/>
    </font>
    <font>
      <b/>
      <sz val="9"/>
      <name val="Arial"/>
      <family val="2"/>
    </font>
    <font>
      <b/>
      <sz val="10"/>
      <color rgb="FF0000CC"/>
      <name val="Arial"/>
      <family val="2"/>
    </font>
    <font>
      <b/>
      <sz val="11"/>
      <color rgb="FF0000CC"/>
      <name val="Arial"/>
      <family val="2"/>
    </font>
    <font>
      <b/>
      <sz val="11"/>
      <color rgb="FFFF0000"/>
      <name val="Arial"/>
      <family val="2"/>
    </font>
    <font>
      <b/>
      <i/>
      <sz val="11"/>
      <color rgb="FF0000CC"/>
      <name val="Arial"/>
      <family val="2"/>
    </font>
    <font>
      <sz val="9"/>
      <color theme="1"/>
      <name val="Arial"/>
      <family val="2"/>
    </font>
    <font>
      <b/>
      <u/>
      <sz val="10"/>
      <color rgb="FFC00000"/>
      <name val="Arial"/>
      <family val="2"/>
    </font>
    <font>
      <sz val="8"/>
      <name val="Arial"/>
      <family val="2"/>
    </font>
    <font>
      <b/>
      <sz val="10"/>
      <color rgb="FFC00000"/>
      <name val="Arial"/>
      <family val="2"/>
    </font>
    <font>
      <b/>
      <sz val="10"/>
      <color rgb="FFFF0000"/>
      <name val="Arial"/>
      <family val="2"/>
    </font>
  </fonts>
  <fills count="4">
    <fill>
      <patternFill patternType="none"/>
    </fill>
    <fill>
      <patternFill patternType="gray125"/>
    </fill>
    <fill>
      <patternFill patternType="solid">
        <fgColor rgb="FFFFFFCC"/>
      </patternFill>
    </fill>
    <fill>
      <patternFill patternType="solid">
        <fgColor rgb="FFFFFF00"/>
        <bgColor indexed="64"/>
      </patternFill>
    </fill>
  </fills>
  <borders count="5">
    <border>
      <left/>
      <right/>
      <top/>
      <bottom/>
      <diagonal/>
    </border>
    <border>
      <left/>
      <right/>
      <top/>
      <bottom style="medium">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style="thin">
        <color auto="1"/>
      </top>
      <bottom style="double">
        <color auto="1"/>
      </bottom>
      <diagonal/>
    </border>
  </borders>
  <cellStyleXfs count="24">
    <xf numFmtId="0" fontId="0" fillId="0" borderId="0"/>
    <xf numFmtId="166" fontId="1"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7" fontId="1" fillId="0" borderId="0" applyFont="0" applyFill="0" applyBorder="0" applyAlignment="0" applyProtection="0"/>
    <xf numFmtId="0" fontId="1" fillId="2" borderId="3" applyNumberFormat="0" applyFont="0" applyAlignment="0" applyProtection="0"/>
  </cellStyleXfs>
  <cellXfs count="189">
    <xf numFmtId="0" fontId="0" fillId="0" borderId="0" xfId="0"/>
    <xf numFmtId="0" fontId="2" fillId="0" borderId="0" xfId="0" applyFont="1" applyFill="1" applyBorder="1" applyAlignment="1">
      <alignment horizontal="center"/>
    </xf>
    <xf numFmtId="0" fontId="2" fillId="0" borderId="0" xfId="0" applyFont="1" applyFill="1" applyBorder="1"/>
    <xf numFmtId="168" fontId="2" fillId="0" borderId="0" xfId="1" applyNumberFormat="1" applyFont="1" applyFill="1" applyBorder="1" applyAlignment="1">
      <alignment horizontal="center"/>
    </xf>
    <xf numFmtId="168" fontId="2" fillId="0" borderId="0" xfId="1" applyNumberFormat="1" applyFont="1" applyFill="1" applyBorder="1"/>
    <xf numFmtId="168" fontId="2" fillId="0" borderId="0" xfId="1" applyNumberFormat="1" applyFont="1" applyFill="1" applyBorder="1" applyAlignment="1"/>
    <xf numFmtId="37" fontId="2" fillId="0" borderId="0" xfId="0" applyNumberFormat="1" applyFont="1" applyFill="1" applyBorder="1" applyAlignment="1"/>
    <xf numFmtId="0" fontId="4" fillId="0" borderId="0" xfId="0" applyFont="1" applyFill="1" applyBorder="1" applyAlignment="1">
      <alignment horizontal="center"/>
    </xf>
    <xf numFmtId="0" fontId="4" fillId="0" borderId="0" xfId="0" applyFont="1" applyFill="1" applyBorder="1"/>
    <xf numFmtId="168" fontId="4" fillId="0" borderId="0" xfId="1" applyNumberFormat="1" applyFont="1" applyFill="1" applyBorder="1" applyAlignment="1">
      <alignment horizontal="center"/>
    </xf>
    <xf numFmtId="168" fontId="4" fillId="0" borderId="0" xfId="1" applyNumberFormat="1" applyFont="1" applyFill="1" applyBorder="1"/>
    <xf numFmtId="168" fontId="4" fillId="0" borderId="0" xfId="1" applyNumberFormat="1" applyFont="1" applyFill="1" applyBorder="1" applyAlignment="1"/>
    <xf numFmtId="37" fontId="4" fillId="0" borderId="0" xfId="0" applyNumberFormat="1" applyFont="1" applyFill="1" applyBorder="1" applyAlignment="1"/>
    <xf numFmtId="49" fontId="4" fillId="0" borderId="0" xfId="0" applyNumberFormat="1" applyFont="1" applyFill="1" applyBorder="1" applyAlignment="1">
      <alignment horizontal="center"/>
    </xf>
    <xf numFmtId="0" fontId="4" fillId="0" borderId="1" xfId="0" applyFont="1" applyFill="1" applyBorder="1" applyAlignment="1">
      <alignment horizontal="center" wrapText="1"/>
    </xf>
    <xf numFmtId="168" fontId="4" fillId="0" borderId="1" xfId="1" applyNumberFormat="1" applyFont="1" applyFill="1" applyBorder="1" applyAlignment="1">
      <alignment horizontal="center" wrapText="1"/>
    </xf>
    <xf numFmtId="166" fontId="4" fillId="0" borderId="1" xfId="1" applyFont="1" applyFill="1" applyBorder="1" applyAlignment="1">
      <alignment horizontal="center" wrapText="1"/>
    </xf>
    <xf numFmtId="0" fontId="4" fillId="0" borderId="0" xfId="0" applyFont="1" applyFill="1" applyBorder="1" applyAlignment="1"/>
    <xf numFmtId="0" fontId="4" fillId="0" borderId="0" xfId="0" applyFont="1" applyFill="1" applyBorder="1" applyAlignment="1">
      <alignment horizontal="center" wrapText="1"/>
    </xf>
    <xf numFmtId="168" fontId="4" fillId="0" borderId="0" xfId="1" applyNumberFormat="1" applyFont="1" applyFill="1" applyBorder="1" applyAlignment="1">
      <alignment horizontal="center" wrapText="1"/>
    </xf>
    <xf numFmtId="166" fontId="4" fillId="0" borderId="0" xfId="1" applyFont="1" applyFill="1" applyBorder="1" applyAlignment="1">
      <alignment horizontal="center" wrapText="1"/>
    </xf>
    <xf numFmtId="0" fontId="3" fillId="0" borderId="0" xfId="0" applyFont="1" applyFill="1" applyBorder="1"/>
    <xf numFmtId="0" fontId="3" fillId="0" borderId="0" xfId="0" applyFont="1" applyFill="1" applyBorder="1" applyAlignment="1">
      <alignment vertical="top"/>
    </xf>
    <xf numFmtId="168" fontId="3" fillId="0" borderId="0" xfId="1" applyNumberFormat="1" applyFont="1" applyFill="1" applyBorder="1" applyAlignment="1">
      <alignment horizontal="center" vertical="top"/>
    </xf>
    <xf numFmtId="49" fontId="3" fillId="0" borderId="0" xfId="0" applyNumberFormat="1" applyFont="1" applyFill="1" applyBorder="1" applyAlignment="1">
      <alignment horizontal="center" vertical="top"/>
    </xf>
    <xf numFmtId="37" fontId="3" fillId="0" borderId="0" xfId="0" applyNumberFormat="1" applyFont="1" applyFill="1" applyBorder="1" applyAlignment="1">
      <alignment vertical="top"/>
    </xf>
    <xf numFmtId="9" fontId="3" fillId="0" borderId="0" xfId="0" applyNumberFormat="1" applyFont="1" applyFill="1" applyBorder="1" applyAlignment="1">
      <alignment vertical="top" wrapText="1"/>
    </xf>
    <xf numFmtId="0" fontId="3" fillId="0" borderId="0" xfId="0" applyFont="1" applyFill="1" applyBorder="1" applyAlignment="1">
      <alignment horizontal="center"/>
    </xf>
    <xf numFmtId="168" fontId="6" fillId="0" borderId="0" xfId="1" applyNumberFormat="1" applyFont="1" applyFill="1" applyBorder="1" applyAlignment="1">
      <alignment horizontal="center"/>
    </xf>
    <xf numFmtId="49" fontId="3" fillId="0" borderId="0" xfId="0" applyNumberFormat="1" applyFont="1" applyAlignment="1">
      <alignment horizontal="center"/>
    </xf>
    <xf numFmtId="9" fontId="3" fillId="0" borderId="0" xfId="0" applyNumberFormat="1" applyFont="1" applyFill="1" applyBorder="1" applyAlignment="1">
      <alignment horizontal="center" vertical="top" wrapText="1"/>
    </xf>
    <xf numFmtId="164" fontId="2" fillId="0" borderId="0" xfId="1" applyNumberFormat="1" applyFont="1" applyFill="1" applyBorder="1" applyAlignment="1"/>
    <xf numFmtId="164" fontId="4" fillId="0" borderId="0" xfId="1" applyNumberFormat="1" applyFont="1" applyFill="1" applyBorder="1" applyAlignment="1"/>
    <xf numFmtId="164" fontId="4" fillId="0" borderId="0" xfId="1" applyNumberFormat="1" applyFont="1" applyFill="1" applyBorder="1" applyAlignment="1">
      <alignment horizontal="center"/>
    </xf>
    <xf numFmtId="164" fontId="5" fillId="0" borderId="0" xfId="0" applyNumberFormat="1" applyFont="1"/>
    <xf numFmtId="164" fontId="3" fillId="0" borderId="0" xfId="1" applyNumberFormat="1" applyFont="1" applyFill="1" applyBorder="1" applyAlignment="1">
      <alignment horizontal="center"/>
    </xf>
    <xf numFmtId="164" fontId="2" fillId="0" borderId="0" xfId="1" applyNumberFormat="1" applyFont="1" applyFill="1" applyBorder="1" applyAlignment="1">
      <alignment horizontal="center"/>
    </xf>
    <xf numFmtId="164" fontId="4" fillId="0" borderId="1" xfId="1" applyNumberFormat="1" applyFont="1" applyFill="1" applyBorder="1" applyAlignment="1">
      <alignment horizontal="center" wrapText="1"/>
    </xf>
    <xf numFmtId="164" fontId="4" fillId="0" borderId="0" xfId="1" applyNumberFormat="1" applyFont="1" applyFill="1" applyBorder="1" applyAlignment="1">
      <alignment horizontal="center" wrapText="1"/>
    </xf>
    <xf numFmtId="164" fontId="2" fillId="0" borderId="0" xfId="1" applyNumberFormat="1" applyFont="1" applyFill="1" applyBorder="1"/>
    <xf numFmtId="164" fontId="4" fillId="0" borderId="0" xfId="1" applyNumberFormat="1" applyFont="1" applyFill="1" applyBorder="1"/>
    <xf numFmtId="168" fontId="3" fillId="0" borderId="0" xfId="1" applyNumberFormat="1" applyFont="1" applyFill="1" applyBorder="1"/>
    <xf numFmtId="168" fontId="3" fillId="0" borderId="0" xfId="1" applyNumberFormat="1" applyFont="1" applyFill="1" applyBorder="1" applyAlignment="1">
      <alignment horizontal="center"/>
    </xf>
    <xf numFmtId="164" fontId="3" fillId="0" borderId="0" xfId="1" applyNumberFormat="1" applyFont="1" applyFill="1" applyBorder="1"/>
    <xf numFmtId="164" fontId="3" fillId="0" borderId="0" xfId="1" applyNumberFormat="1" applyFont="1" applyFill="1" applyBorder="1" applyAlignment="1"/>
    <xf numFmtId="168" fontId="3" fillId="0" borderId="0" xfId="1" applyNumberFormat="1" applyFont="1" applyFill="1" applyBorder="1" applyAlignment="1"/>
    <xf numFmtId="37" fontId="3" fillId="0" borderId="0" xfId="0" applyNumberFormat="1" applyFont="1" applyFill="1" applyBorder="1" applyAlignment="1"/>
    <xf numFmtId="37" fontId="2" fillId="0" borderId="0" xfId="1" applyNumberFormat="1" applyFont="1" applyFill="1" applyBorder="1" applyAlignment="1">
      <alignment horizontal="center"/>
    </xf>
    <xf numFmtId="37" fontId="4" fillId="0" borderId="0" xfId="1" applyNumberFormat="1" applyFont="1" applyFill="1" applyBorder="1" applyAlignment="1">
      <alignment horizontal="center"/>
    </xf>
    <xf numFmtId="37" fontId="3" fillId="0" borderId="0" xfId="1" applyNumberFormat="1" applyFont="1" applyFill="1" applyBorder="1" applyAlignment="1">
      <alignment horizontal="center"/>
    </xf>
    <xf numFmtId="37" fontId="4" fillId="0" borderId="1" xfId="1" applyNumberFormat="1" applyFont="1" applyFill="1" applyBorder="1" applyAlignment="1">
      <alignment horizontal="center" wrapText="1"/>
    </xf>
    <xf numFmtId="37" fontId="3" fillId="0" borderId="0" xfId="1" applyNumberFormat="1" applyFont="1" applyFill="1" applyBorder="1" applyAlignment="1">
      <alignment horizontal="center" vertical="top"/>
    </xf>
    <xf numFmtId="49" fontId="2" fillId="0" borderId="0" xfId="0" applyNumberFormat="1" applyFont="1" applyFill="1" applyBorder="1"/>
    <xf numFmtId="49" fontId="4" fillId="0" borderId="0" xfId="0" applyNumberFormat="1" applyFont="1" applyFill="1" applyBorder="1"/>
    <xf numFmtId="49" fontId="5" fillId="0" borderId="0" xfId="0" applyNumberFormat="1" applyFont="1" applyAlignment="1">
      <alignment horizontal="left"/>
    </xf>
    <xf numFmtId="49" fontId="3" fillId="0" borderId="0" xfId="0" applyNumberFormat="1" applyFont="1" applyFill="1" applyBorder="1"/>
    <xf numFmtId="164" fontId="8" fillId="0" borderId="1" xfId="1" applyNumberFormat="1" applyFont="1" applyFill="1" applyBorder="1" applyAlignment="1">
      <alignment horizontal="center" wrapText="1"/>
    </xf>
    <xf numFmtId="168" fontId="9" fillId="0" borderId="0" xfId="1" applyNumberFormat="1" applyFont="1" applyFill="1" applyBorder="1" applyAlignment="1">
      <alignment horizontal="center"/>
    </xf>
    <xf numFmtId="37" fontId="9" fillId="0" borderId="0" xfId="1" applyNumberFormat="1" applyFont="1" applyFill="1" applyBorder="1" applyAlignment="1">
      <alignment horizontal="center"/>
    </xf>
    <xf numFmtId="164" fontId="9" fillId="0" borderId="0" xfId="1" applyNumberFormat="1" applyFont="1" applyFill="1" applyBorder="1" applyAlignment="1"/>
    <xf numFmtId="164" fontId="10" fillId="0" borderId="0" xfId="1" applyNumberFormat="1" applyFont="1" applyFill="1" applyBorder="1" applyAlignment="1"/>
    <xf numFmtId="168" fontId="10" fillId="0" borderId="0" xfId="1" applyNumberFormat="1" applyFont="1" applyFill="1" applyBorder="1" applyAlignment="1">
      <alignment horizontal="center"/>
    </xf>
    <xf numFmtId="164" fontId="10" fillId="0" borderId="0" xfId="1" applyNumberFormat="1" applyFont="1" applyFill="1" applyBorder="1" applyAlignment="1">
      <alignment horizontal="center"/>
    </xf>
    <xf numFmtId="164" fontId="10" fillId="0" borderId="0" xfId="1" applyNumberFormat="1" applyFont="1" applyFill="1" applyBorder="1"/>
    <xf numFmtId="168" fontId="10" fillId="0" borderId="0" xfId="1" applyNumberFormat="1" applyFont="1" applyFill="1" applyBorder="1"/>
    <xf numFmtId="168" fontId="10" fillId="0" borderId="0" xfId="1" applyNumberFormat="1" applyFont="1" applyFill="1" applyBorder="1" applyAlignment="1"/>
    <xf numFmtId="49" fontId="4" fillId="0" borderId="1" xfId="0" applyNumberFormat="1" applyFont="1" applyFill="1" applyBorder="1" applyAlignment="1">
      <alignment horizontal="center" wrapText="1"/>
    </xf>
    <xf numFmtId="0" fontId="11" fillId="0" borderId="0" xfId="0" applyFont="1" applyFill="1" applyBorder="1"/>
    <xf numFmtId="0" fontId="11" fillId="0" borderId="2" xfId="0" applyFont="1" applyFill="1" applyBorder="1" applyAlignment="1">
      <alignment horizontal="center"/>
    </xf>
    <xf numFmtId="3" fontId="3" fillId="0" borderId="0" xfId="1" applyNumberFormat="1" applyFont="1" applyFill="1" applyBorder="1" applyAlignment="1">
      <alignment vertical="top" wrapText="1"/>
    </xf>
    <xf numFmtId="169" fontId="3" fillId="0" borderId="0" xfId="0" applyNumberFormat="1" applyFont="1" applyFill="1" applyBorder="1" applyAlignment="1" applyProtection="1">
      <alignment vertical="top" wrapText="1"/>
      <protection locked="0"/>
    </xf>
    <xf numFmtId="165" fontId="3" fillId="0" borderId="0" xfId="0" applyNumberFormat="1" applyFont="1" applyFill="1" applyBorder="1" applyAlignment="1">
      <alignment horizontal="left" vertical="center" wrapText="1"/>
    </xf>
    <xf numFmtId="0" fontId="3" fillId="0" borderId="0" xfId="0" applyFont="1" applyAlignment="1">
      <alignment horizontal="left" vertical="center"/>
    </xf>
    <xf numFmtId="0" fontId="5" fillId="0" borderId="0" xfId="0" applyFont="1" applyAlignment="1">
      <alignment horizontal="left" vertical="center"/>
    </xf>
    <xf numFmtId="49" fontId="3" fillId="0" borderId="0" xfId="0" applyNumberFormat="1" applyFont="1" applyAlignment="1">
      <alignment horizontal="left" vertical="center"/>
    </xf>
    <xf numFmtId="37" fontId="3" fillId="0" borderId="0" xfId="1" applyNumberFormat="1" applyFont="1" applyFill="1" applyBorder="1" applyAlignment="1">
      <alignment horizontal="center" vertical="center"/>
    </xf>
    <xf numFmtId="168" fontId="3" fillId="0" borderId="0" xfId="1" applyNumberFormat="1" applyFont="1" applyFill="1" applyBorder="1" applyAlignment="1">
      <alignment horizontal="center" vertical="center"/>
    </xf>
    <xf numFmtId="9" fontId="3" fillId="0" borderId="0" xfId="0" applyNumberFormat="1" applyFont="1" applyFill="1" applyBorder="1" applyAlignment="1">
      <alignment horizontal="center" vertical="center" wrapText="1"/>
    </xf>
    <xf numFmtId="3" fontId="3" fillId="0" borderId="0" xfId="1" applyNumberFormat="1" applyFont="1" applyFill="1" applyBorder="1" applyAlignment="1">
      <alignment horizontal="left" wrapText="1"/>
    </xf>
    <xf numFmtId="0" fontId="3" fillId="0" borderId="0" xfId="0" applyFont="1" applyFill="1" applyBorder="1" applyAlignment="1">
      <alignment horizontal="center" vertical="center"/>
    </xf>
    <xf numFmtId="0" fontId="3" fillId="0" borderId="0" xfId="0" applyFont="1" applyAlignment="1">
      <alignment vertical="center"/>
    </xf>
    <xf numFmtId="0" fontId="5" fillId="0" borderId="0" xfId="0" applyFont="1" applyAlignment="1">
      <alignment vertical="center"/>
    </xf>
    <xf numFmtId="0" fontId="5" fillId="0" borderId="0" xfId="0" applyFont="1" applyFill="1" applyAlignment="1">
      <alignment vertical="center"/>
    </xf>
    <xf numFmtId="3" fontId="3" fillId="0" borderId="0" xfId="1" applyNumberFormat="1" applyFont="1" applyFill="1" applyBorder="1" applyAlignment="1">
      <alignment horizontal="left" vertical="center" wrapText="1"/>
    </xf>
    <xf numFmtId="0" fontId="5" fillId="0" borderId="0" xfId="0" applyFont="1" applyAlignment="1">
      <alignment vertical="center" wrapText="1"/>
    </xf>
    <xf numFmtId="0" fontId="5" fillId="0" borderId="0" xfId="0" applyFont="1" applyFill="1" applyAlignment="1">
      <alignment horizontal="left" vertical="center"/>
    </xf>
    <xf numFmtId="0" fontId="5" fillId="0" borderId="0" xfId="0" applyFont="1" applyAlignment="1">
      <alignment horizontal="left" vertical="center" wrapText="1"/>
    </xf>
    <xf numFmtId="49" fontId="5" fillId="0" borderId="0" xfId="0" applyNumberFormat="1" applyFont="1" applyAlignment="1">
      <alignment horizontal="left" wrapText="1"/>
    </xf>
    <xf numFmtId="0" fontId="5" fillId="0" borderId="0" xfId="0" applyFont="1" applyFill="1" applyAlignment="1">
      <alignment vertical="center" wrapText="1"/>
    </xf>
    <xf numFmtId="0" fontId="5" fillId="0" borderId="0" xfId="0" applyFont="1" applyFill="1" applyAlignment="1">
      <alignment horizontal="left" vertical="center" wrapText="1"/>
    </xf>
    <xf numFmtId="49" fontId="5" fillId="0" borderId="0" xfId="0" applyNumberFormat="1" applyFont="1" applyAlignment="1">
      <alignment horizontal="left" vertical="center" wrapText="1"/>
    </xf>
    <xf numFmtId="9" fontId="3" fillId="0" borderId="0" xfId="0" applyNumberFormat="1" applyFont="1" applyFill="1" applyBorder="1" applyAlignment="1">
      <alignment horizontal="left" vertical="center" wrapText="1"/>
    </xf>
    <xf numFmtId="0" fontId="3" fillId="0" borderId="0" xfId="0" applyFont="1" applyAlignment="1">
      <alignmen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wrapText="1"/>
    </xf>
    <xf numFmtId="0" fontId="5" fillId="0" borderId="0" xfId="0" applyFont="1" applyAlignment="1">
      <alignment wrapText="1"/>
    </xf>
    <xf numFmtId="49" fontId="3" fillId="0" borderId="0" xfId="0" applyNumberFormat="1" applyFont="1" applyAlignment="1">
      <alignment horizontal="left" wrapText="1"/>
    </xf>
    <xf numFmtId="170" fontId="5" fillId="0" borderId="0" xfId="0" applyNumberFormat="1" applyFont="1" applyFill="1" applyAlignment="1">
      <alignment horizontal="center" vertical="center"/>
    </xf>
    <xf numFmtId="164" fontId="5" fillId="0" borderId="0" xfId="0" applyNumberFormat="1" applyFont="1" applyFill="1" applyAlignment="1">
      <alignment horizontal="center" vertical="center"/>
    </xf>
    <xf numFmtId="164" fontId="5" fillId="0" borderId="0" xfId="0" applyNumberFormat="1" applyFont="1" applyFill="1" applyAlignment="1">
      <alignment horizontal="center" vertical="center" wrapText="1"/>
    </xf>
    <xf numFmtId="9" fontId="3" fillId="0" borderId="0" xfId="0" applyNumberFormat="1" applyFont="1" applyFill="1" applyBorder="1" applyAlignment="1">
      <alignment vertical="center" wrapText="1"/>
    </xf>
    <xf numFmtId="168" fontId="3" fillId="0" borderId="0" xfId="1" applyNumberFormat="1" applyFont="1" applyFill="1" applyBorder="1" applyAlignment="1">
      <alignment horizontal="center" vertical="top" wrapText="1"/>
    </xf>
    <xf numFmtId="168" fontId="3" fillId="0" borderId="0" xfId="1" applyNumberFormat="1" applyFont="1" applyFill="1" applyBorder="1" applyAlignment="1">
      <alignment horizontal="left" vertical="top" wrapText="1"/>
    </xf>
    <xf numFmtId="0" fontId="3" fillId="0" borderId="0" xfId="0" applyFont="1" applyFill="1" applyBorder="1" applyAlignment="1">
      <alignment horizontal="left"/>
    </xf>
    <xf numFmtId="0" fontId="3" fillId="0" borderId="0" xfId="0" applyFont="1" applyFill="1" applyBorder="1" applyAlignment="1">
      <alignment horizontal="left" vertical="top" wrapText="1"/>
    </xf>
    <xf numFmtId="0" fontId="3" fillId="0" borderId="0" xfId="0" applyFont="1" applyFill="1" applyBorder="1" applyAlignment="1">
      <alignment horizontal="left" vertical="center"/>
    </xf>
    <xf numFmtId="0" fontId="3" fillId="0" borderId="0" xfId="0" applyFont="1" applyFill="1" applyBorder="1" applyAlignment="1">
      <alignment horizontal="left" vertical="center" wrapText="1"/>
    </xf>
    <xf numFmtId="1" fontId="3" fillId="0" borderId="0" xfId="1" applyNumberFormat="1" applyFont="1" applyFill="1" applyBorder="1" applyAlignment="1">
      <alignment horizontal="center" vertical="center" wrapText="1"/>
    </xf>
    <xf numFmtId="9" fontId="3" fillId="0" borderId="0" xfId="23" applyNumberFormat="1" applyFont="1" applyFill="1" applyBorder="1" applyAlignment="1">
      <alignment horizontal="center" vertical="center" wrapText="1"/>
    </xf>
    <xf numFmtId="9" fontId="3" fillId="0" borderId="0" xfId="23" applyNumberFormat="1" applyFont="1" applyFill="1" applyBorder="1" applyAlignment="1">
      <alignment horizontal="left" vertical="center" wrapText="1"/>
    </xf>
    <xf numFmtId="0" fontId="3" fillId="0" borderId="0" xfId="23" applyFont="1" applyFill="1" applyBorder="1" applyAlignment="1">
      <alignment horizontal="left" vertical="center" wrapText="1"/>
    </xf>
    <xf numFmtId="0" fontId="5" fillId="0" borderId="0" xfId="23" applyFont="1" applyFill="1" applyBorder="1" applyAlignment="1">
      <alignment horizontal="left" vertical="top" wrapText="1"/>
    </xf>
    <xf numFmtId="1" fontId="3" fillId="0" borderId="0" xfId="23" applyNumberFormat="1" applyFont="1" applyFill="1" applyBorder="1" applyAlignment="1">
      <alignment horizontal="center" vertical="center" wrapText="1"/>
    </xf>
    <xf numFmtId="164" fontId="5" fillId="0" borderId="0" xfId="23" applyNumberFormat="1" applyFont="1" applyFill="1" applyBorder="1" applyAlignment="1">
      <alignment horizontal="left" vertical="top" wrapText="1"/>
    </xf>
    <xf numFmtId="168" fontId="3" fillId="0" borderId="0" xfId="23" applyNumberFormat="1" applyFont="1" applyFill="1" applyBorder="1" applyAlignment="1">
      <alignment horizontal="center" vertical="top" wrapText="1"/>
    </xf>
    <xf numFmtId="168" fontId="3" fillId="0" borderId="0" xfId="23" applyNumberFormat="1" applyFont="1" applyFill="1" applyBorder="1" applyAlignment="1">
      <alignment horizontal="left" vertical="top" wrapText="1"/>
    </xf>
    <xf numFmtId="164" fontId="5" fillId="0" borderId="0" xfId="0" applyNumberFormat="1" applyFont="1" applyFill="1" applyBorder="1" applyAlignment="1">
      <alignment horizontal="left" vertical="top" wrapText="1"/>
    </xf>
    <xf numFmtId="49" fontId="3" fillId="0" borderId="0" xfId="0" applyNumberFormat="1" applyFont="1" applyFill="1" applyBorder="1" applyAlignment="1">
      <alignment horizontal="center" vertical="center" wrapText="1"/>
    </xf>
    <xf numFmtId="168" fontId="5" fillId="0" borderId="0" xfId="22" applyNumberFormat="1" applyFont="1" applyFill="1" applyBorder="1" applyAlignment="1">
      <alignment horizontal="center" vertical="top"/>
    </xf>
    <xf numFmtId="49" fontId="3" fillId="0" borderId="0" xfId="23" applyNumberFormat="1" applyFont="1" applyFill="1" applyBorder="1" applyAlignment="1">
      <alignment horizontal="center" vertical="center" wrapText="1"/>
    </xf>
    <xf numFmtId="37" fontId="3" fillId="0" borderId="0" xfId="23" applyNumberFormat="1" applyFont="1" applyFill="1" applyBorder="1" applyAlignment="1">
      <alignment horizontal="left" vertical="top" wrapText="1"/>
    </xf>
    <xf numFmtId="0" fontId="3" fillId="0" borderId="0" xfId="23" applyFont="1" applyFill="1" applyBorder="1" applyAlignment="1">
      <alignment horizontal="left" vertical="center"/>
    </xf>
    <xf numFmtId="0" fontId="3" fillId="0" borderId="0" xfId="23" applyFont="1" applyFill="1" applyBorder="1" applyAlignment="1">
      <alignment horizontal="left"/>
    </xf>
    <xf numFmtId="168" fontId="5" fillId="0" borderId="0" xfId="23" applyNumberFormat="1" applyFont="1" applyFill="1" applyBorder="1" applyAlignment="1">
      <alignment horizontal="center" vertical="top"/>
    </xf>
    <xf numFmtId="0" fontId="3" fillId="0" borderId="0" xfId="23" applyFont="1" applyFill="1" applyBorder="1" applyAlignment="1">
      <alignment horizontal="center" vertical="center"/>
    </xf>
    <xf numFmtId="0" fontId="3" fillId="0" borderId="0" xfId="23" applyFont="1" applyFill="1" applyBorder="1"/>
    <xf numFmtId="164" fontId="3" fillId="0" borderId="0" xfId="23" applyNumberFormat="1" applyFont="1" applyFill="1" applyBorder="1" applyAlignment="1"/>
    <xf numFmtId="164" fontId="5" fillId="0" borderId="0" xfId="23" applyNumberFormat="1" applyFont="1" applyFill="1" applyBorder="1" applyAlignment="1">
      <alignment horizontal="left" vertical="center" wrapText="1"/>
    </xf>
    <xf numFmtId="164" fontId="5" fillId="0" borderId="0" xfId="0" applyNumberFormat="1" applyFont="1" applyFill="1" applyBorder="1" applyAlignment="1">
      <alignment horizontal="left" vertical="center" wrapText="1"/>
    </xf>
    <xf numFmtId="49" fontId="5" fillId="0" borderId="0" xfId="0" applyNumberFormat="1" applyFont="1" applyAlignment="1">
      <alignment horizontal="left" vertical="center"/>
    </xf>
    <xf numFmtId="164" fontId="12" fillId="0" borderId="0" xfId="0" applyNumberFormat="1" applyFont="1" applyFill="1" applyAlignment="1">
      <alignment horizontal="center" vertical="center" wrapText="1"/>
    </xf>
    <xf numFmtId="49" fontId="3" fillId="0" borderId="3" xfId="23" applyNumberFormat="1" applyFont="1" applyFill="1" applyAlignment="1">
      <alignment horizontal="center" vertical="center" wrapText="1"/>
    </xf>
    <xf numFmtId="49" fontId="3" fillId="0" borderId="0" xfId="1" applyNumberFormat="1" applyFont="1" applyFill="1" applyBorder="1" applyAlignment="1">
      <alignment horizontal="center" vertical="center" wrapText="1"/>
    </xf>
    <xf numFmtId="49" fontId="3" fillId="0" borderId="0" xfId="0" applyNumberFormat="1" applyFont="1" applyAlignment="1">
      <alignment horizontal="left" vertical="center" wrapText="1"/>
    </xf>
    <xf numFmtId="3" fontId="5" fillId="0" borderId="0" xfId="0" applyNumberFormat="1" applyFont="1" applyAlignment="1">
      <alignment horizontal="center" vertical="center"/>
    </xf>
    <xf numFmtId="49" fontId="3" fillId="0" borderId="0" xfId="0" applyNumberFormat="1" applyFont="1" applyFill="1" applyBorder="1" applyAlignment="1">
      <alignment vertical="center" wrapText="1"/>
    </xf>
    <xf numFmtId="0" fontId="3" fillId="0" borderId="0" xfId="0" applyFont="1" applyAlignment="1">
      <alignment horizontal="left" vertical="center" wrapText="1"/>
    </xf>
    <xf numFmtId="171" fontId="5" fillId="0" borderId="0" xfId="0" applyNumberFormat="1" applyFont="1" applyFill="1" applyAlignment="1">
      <alignment horizontal="center" vertical="center" wrapText="1"/>
    </xf>
    <xf numFmtId="171" fontId="3" fillId="0" borderId="0" xfId="1" applyNumberFormat="1" applyFont="1" applyFill="1" applyBorder="1" applyAlignment="1">
      <alignment horizontal="center" vertical="center" wrapText="1"/>
    </xf>
    <xf numFmtId="169" fontId="3" fillId="0" borderId="0" xfId="1" applyNumberFormat="1" applyFont="1" applyFill="1" applyBorder="1" applyAlignment="1">
      <alignment vertical="top"/>
    </xf>
    <xf numFmtId="169" fontId="3" fillId="0" borderId="0" xfId="1" applyNumberFormat="1" applyFont="1" applyFill="1" applyBorder="1" applyAlignment="1">
      <alignment horizontal="center" vertical="top"/>
    </xf>
    <xf numFmtId="169" fontId="5" fillId="0" borderId="0" xfId="0" applyNumberFormat="1" applyFont="1" applyAlignment="1">
      <alignment vertical="center"/>
    </xf>
    <xf numFmtId="169" fontId="3" fillId="0" borderId="0" xfId="1" applyNumberFormat="1" applyFont="1" applyFill="1" applyBorder="1" applyAlignment="1">
      <alignment horizontal="center" vertical="center"/>
    </xf>
    <xf numFmtId="169" fontId="3" fillId="0" borderId="0" xfId="1" applyNumberFormat="1" applyFont="1" applyFill="1" applyBorder="1" applyAlignment="1">
      <alignment vertical="center"/>
    </xf>
    <xf numFmtId="169" fontId="3" fillId="0" borderId="0" xfId="1" applyNumberFormat="1" applyFont="1" applyFill="1" applyBorder="1" applyAlignment="1">
      <alignment horizontal="center"/>
    </xf>
    <xf numFmtId="169" fontId="5" fillId="0" borderId="0" xfId="0" applyNumberFormat="1" applyFont="1"/>
    <xf numFmtId="169" fontId="3" fillId="0" borderId="0" xfId="1" applyNumberFormat="1" applyFont="1" applyFill="1" applyBorder="1"/>
    <xf numFmtId="169" fontId="5" fillId="0" borderId="0" xfId="0" applyNumberFormat="1" applyFont="1" applyFill="1"/>
    <xf numFmtId="169" fontId="3" fillId="0" borderId="0" xfId="1" applyNumberFormat="1" applyFont="1" applyFill="1" applyBorder="1" applyAlignment="1">
      <alignment vertical="center" wrapText="1"/>
    </xf>
    <xf numFmtId="169" fontId="3" fillId="0" borderId="0" xfId="1" applyNumberFormat="1" applyFont="1" applyFill="1" applyBorder="1" applyAlignment="1">
      <alignment horizontal="right" vertical="center" wrapText="1"/>
    </xf>
    <xf numFmtId="169" fontId="3" fillId="0" borderId="0" xfId="1" applyNumberFormat="1" applyFont="1" applyFill="1" applyBorder="1" applyAlignment="1">
      <alignment horizontal="right" vertical="center"/>
    </xf>
    <xf numFmtId="169" fontId="5" fillId="0" borderId="0" xfId="0" applyNumberFormat="1" applyFont="1" applyAlignment="1">
      <alignment horizontal="right" vertical="center"/>
    </xf>
    <xf numFmtId="169" fontId="5" fillId="0" borderId="0" xfId="0" applyNumberFormat="1" applyFont="1" applyFill="1" applyAlignment="1">
      <alignment vertical="center"/>
    </xf>
    <xf numFmtId="169" fontId="5" fillId="0" borderId="0" xfId="23" applyNumberFormat="1" applyFont="1" applyFill="1" applyBorder="1" applyAlignment="1">
      <alignment horizontal="right" vertical="center"/>
    </xf>
    <xf numFmtId="169" fontId="5" fillId="0" borderId="0" xfId="23" applyNumberFormat="1" applyFont="1" applyFill="1" applyBorder="1" applyAlignment="1">
      <alignment horizontal="center" vertical="center" wrapText="1"/>
    </xf>
    <xf numFmtId="169" fontId="5" fillId="0" borderId="0" xfId="23" applyNumberFormat="1" applyFont="1" applyFill="1" applyBorder="1" applyAlignment="1">
      <alignment horizontal="right" vertical="center" wrapText="1"/>
    </xf>
    <xf numFmtId="169" fontId="5" fillId="0" borderId="0" xfId="23" applyNumberFormat="1" applyFont="1" applyFill="1" applyBorder="1" applyAlignment="1">
      <alignment horizontal="center" vertical="center"/>
    </xf>
    <xf numFmtId="169" fontId="3" fillId="0" borderId="0" xfId="23" applyNumberFormat="1" applyFont="1" applyFill="1" applyBorder="1" applyAlignment="1">
      <alignment horizontal="center" vertical="center" wrapText="1"/>
    </xf>
    <xf numFmtId="169" fontId="5" fillId="0" borderId="0" xfId="22" applyNumberFormat="1" applyFont="1" applyFill="1" applyBorder="1" applyAlignment="1">
      <alignment horizontal="right" vertical="center"/>
    </xf>
    <xf numFmtId="169" fontId="5" fillId="0" borderId="0" xfId="0" applyNumberFormat="1" applyFont="1" applyFill="1" applyBorder="1" applyAlignment="1">
      <alignment horizontal="center" vertical="center" wrapText="1"/>
    </xf>
    <xf numFmtId="169" fontId="5" fillId="0" borderId="0" xfId="0" applyNumberFormat="1" applyFont="1" applyFill="1" applyBorder="1" applyAlignment="1">
      <alignment horizontal="right" vertical="center" wrapText="1"/>
    </xf>
    <xf numFmtId="169" fontId="5" fillId="0" borderId="0" xfId="0" applyNumberFormat="1" applyFont="1" applyFill="1" applyBorder="1" applyAlignment="1">
      <alignment horizontal="right" vertical="center"/>
    </xf>
    <xf numFmtId="169" fontId="5" fillId="0" borderId="0" xfId="0" applyNumberFormat="1" applyFont="1" applyFill="1" applyBorder="1" applyAlignment="1">
      <alignment horizontal="center" vertical="center"/>
    </xf>
    <xf numFmtId="169" fontId="5" fillId="0" borderId="0" xfId="22" applyNumberFormat="1" applyFont="1" applyFill="1" applyBorder="1" applyAlignment="1">
      <alignment horizontal="center" vertical="center"/>
    </xf>
    <xf numFmtId="169" fontId="3" fillId="0" borderId="0" xfId="23" applyNumberFormat="1" applyFont="1" applyFill="1" applyBorder="1" applyAlignment="1">
      <alignment horizontal="right" vertical="center" wrapText="1"/>
    </xf>
    <xf numFmtId="169" fontId="3" fillId="0" borderId="0" xfId="23" applyNumberFormat="1" applyFont="1" applyFill="1" applyBorder="1" applyAlignment="1">
      <alignment horizontal="right" vertical="center"/>
    </xf>
    <xf numFmtId="169" fontId="3" fillId="0" borderId="0" xfId="23" applyNumberFormat="1" applyFont="1" applyFill="1" applyBorder="1" applyAlignment="1">
      <alignment vertical="center"/>
    </xf>
    <xf numFmtId="169" fontId="5" fillId="0" borderId="0" xfId="0" applyNumberFormat="1" applyFont="1" applyFill="1" applyAlignment="1">
      <alignment horizontal="right" vertical="center"/>
    </xf>
    <xf numFmtId="169" fontId="3" fillId="0" borderId="0" xfId="1" applyNumberFormat="1" applyFont="1" applyFill="1" applyBorder="1" applyAlignment="1"/>
    <xf numFmtId="164" fontId="3" fillId="3" borderId="4" xfId="1" applyNumberFormat="1" applyFont="1" applyFill="1" applyBorder="1" applyAlignment="1"/>
    <xf numFmtId="0" fontId="4" fillId="0" borderId="0" xfId="0" applyFont="1" applyFill="1" applyBorder="1" applyAlignment="1">
      <alignment horizontal="left"/>
    </xf>
    <xf numFmtId="0" fontId="14" fillId="0" borderId="0" xfId="0" applyFont="1" applyFill="1" applyBorder="1" applyAlignment="1">
      <alignment horizontal="left"/>
    </xf>
    <xf numFmtId="0" fontId="7" fillId="0" borderId="1" xfId="0" applyFont="1" applyFill="1" applyBorder="1" applyAlignment="1">
      <alignment horizontal="center" wrapText="1"/>
    </xf>
    <xf numFmtId="170" fontId="5" fillId="0" borderId="3" xfId="0" applyNumberFormat="1" applyFont="1" applyFill="1" applyBorder="1" applyAlignment="1">
      <alignment horizontal="center" vertical="center" wrapText="1"/>
    </xf>
    <xf numFmtId="164" fontId="5" fillId="0" borderId="3" xfId="0" applyNumberFormat="1" applyFont="1" applyFill="1" applyBorder="1" applyAlignment="1">
      <alignment horizontal="center" vertical="center" wrapText="1"/>
    </xf>
    <xf numFmtId="171" fontId="5" fillId="0" borderId="3" xfId="0" applyNumberFormat="1" applyFont="1" applyFill="1" applyBorder="1" applyAlignment="1">
      <alignment horizontal="center" vertical="center" wrapText="1"/>
    </xf>
    <xf numFmtId="0" fontId="16" fillId="0" borderId="1" xfId="0" applyFont="1" applyFill="1" applyBorder="1" applyAlignment="1"/>
    <xf numFmtId="0" fontId="15" fillId="0" borderId="0" xfId="0" applyFont="1" applyFill="1" applyBorder="1" applyAlignment="1">
      <alignment horizontal="center" vertical="center"/>
    </xf>
    <xf numFmtId="0" fontId="3" fillId="0" borderId="0" xfId="0" applyFont="1" applyFill="1" applyAlignment="1">
      <alignment vertical="center" wrapText="1"/>
    </xf>
    <xf numFmtId="171" fontId="5" fillId="0" borderId="0" xfId="0" applyNumberFormat="1" applyFont="1" applyFill="1" applyBorder="1" applyAlignment="1">
      <alignment horizontal="center" vertical="center" wrapText="1"/>
    </xf>
    <xf numFmtId="49" fontId="3" fillId="0" borderId="3" xfId="23" applyNumberFormat="1" applyFont="1" applyFill="1" applyBorder="1" applyAlignment="1">
      <alignment horizontal="center" vertical="center" wrapText="1"/>
    </xf>
    <xf numFmtId="0" fontId="5" fillId="0" borderId="0" xfId="0" applyFont="1" applyAlignment="1">
      <alignment horizontal="left" vertical="top" wrapText="1"/>
    </xf>
    <xf numFmtId="39" fontId="3" fillId="0" borderId="0" xfId="1" applyNumberFormat="1" applyFont="1" applyFill="1" applyBorder="1" applyAlignment="1">
      <alignment horizontal="center" vertical="center" wrapText="1"/>
    </xf>
    <xf numFmtId="170" fontId="3" fillId="0" borderId="0" xfId="1" applyNumberFormat="1" applyFont="1" applyFill="1" applyBorder="1" applyAlignment="1">
      <alignment horizontal="center" vertical="center" wrapText="1"/>
    </xf>
    <xf numFmtId="164" fontId="3" fillId="0" borderId="0" xfId="1" applyNumberFormat="1" applyFont="1" applyFill="1" applyBorder="1" applyAlignment="1">
      <alignment horizontal="right" vertical="center"/>
    </xf>
    <xf numFmtId="168" fontId="3" fillId="0" borderId="0" xfId="1" applyNumberFormat="1" applyFont="1" applyFill="1" applyBorder="1" applyAlignment="1">
      <alignment horizontal="right" vertical="center" wrapText="1"/>
    </xf>
    <xf numFmtId="164" fontId="3" fillId="0" borderId="0" xfId="1" applyNumberFormat="1" applyFont="1" applyFill="1" applyBorder="1" applyAlignment="1">
      <alignment horizontal="right" vertical="center" wrapText="1"/>
    </xf>
    <xf numFmtId="164" fontId="5" fillId="0" borderId="0" xfId="0" applyNumberFormat="1" applyFont="1" applyFill="1" applyBorder="1" applyAlignment="1">
      <alignment horizontal="center" vertical="center" wrapText="1"/>
    </xf>
    <xf numFmtId="170" fontId="5" fillId="0" borderId="0" xfId="0" applyNumberFormat="1" applyFont="1" applyFill="1" applyBorder="1" applyAlignment="1">
      <alignment horizontal="center" vertical="center"/>
    </xf>
  </cellXfs>
  <cellStyles count="24">
    <cellStyle name="Comma" xfId="22" builtinId="3"/>
    <cellStyle name="Currency" xfId="1" builtinId="4"/>
    <cellStyle name="Currency 3" xfId="2"/>
    <cellStyle name="Normal" xfId="0" builtinId="0"/>
    <cellStyle name="Normal 10" xfId="7"/>
    <cellStyle name="Normal 11" xfId="6"/>
    <cellStyle name="Normal 12" xfId="3"/>
    <cellStyle name="Normal 13" xfId="11"/>
    <cellStyle name="Normal 14" xfId="12"/>
    <cellStyle name="Normal 15" xfId="16"/>
    <cellStyle name="Normal 16" xfId="13"/>
    <cellStyle name="Normal 17" xfId="5"/>
    <cellStyle name="Normal 18" xfId="17"/>
    <cellStyle name="Normal 19" xfId="14"/>
    <cellStyle name="Normal 2" xfId="21"/>
    <cellStyle name="Normal 20" xfId="10"/>
    <cellStyle name="Normal 21" xfId="18"/>
    <cellStyle name="Normal 22" xfId="19"/>
    <cellStyle name="Normal 23" xfId="20"/>
    <cellStyle name="Normal 24" xfId="15"/>
    <cellStyle name="Normal 6" xfId="9"/>
    <cellStyle name="Normal 7" xfId="4"/>
    <cellStyle name="Normal 8" xfId="8"/>
    <cellStyle name="Note" xfId="23" builtinId="10"/>
  </cellStyles>
  <dxfs count="0"/>
  <tableStyles count="0" defaultTableStyle="TableStyleMedium9" defaultPivotStyle="PivotStyleLight16"/>
  <colors>
    <mruColors>
      <color rgb="FFFF66FF"/>
      <color rgb="FF0000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U147"/>
  <sheetViews>
    <sheetView tabSelected="1" workbookViewId="0">
      <selection activeCell="E15" sqref="E15"/>
    </sheetView>
  </sheetViews>
  <sheetFormatPr baseColWidth="10" defaultColWidth="8.83203125" defaultRowHeight="13" x14ac:dyDescent="0.15"/>
  <cols>
    <col min="1" max="1" width="13" style="21" customWidth="1"/>
    <col min="2" max="2" width="7.33203125" style="27" customWidth="1"/>
    <col min="3" max="3" width="10.33203125" style="27" customWidth="1"/>
    <col min="4" max="4" width="1.6640625" style="27" customWidth="1"/>
    <col min="5" max="5" width="41.6640625" style="21" customWidth="1"/>
    <col min="6" max="6" width="1.5" style="42" customWidth="1"/>
    <col min="7" max="7" width="7" style="49" customWidth="1"/>
    <col min="8" max="8" width="9.1640625" style="44" bestFit="1" customWidth="1"/>
    <col min="9" max="9" width="1.5" style="42" customWidth="1"/>
    <col min="10" max="10" width="10.6640625" style="35" bestFit="1" customWidth="1"/>
    <col min="11" max="11" width="1.5" style="41" customWidth="1"/>
    <col min="12" max="12" width="10.6640625" style="43" bestFit="1" customWidth="1"/>
    <col min="13" max="13" width="1.5" style="41" customWidth="1"/>
    <col min="14" max="14" width="10.6640625" style="45" bestFit="1" customWidth="1"/>
    <col min="15" max="15" width="1.5" style="45" customWidth="1"/>
    <col min="16" max="16" width="10.6640625" style="45" customWidth="1"/>
    <col min="17" max="17" width="1.83203125" style="46" customWidth="1"/>
    <col min="18" max="18" width="12.6640625" style="45" bestFit="1" customWidth="1"/>
    <col min="19" max="19" width="1.83203125" style="46" customWidth="1"/>
    <col min="20" max="20" width="123" style="55" customWidth="1"/>
    <col min="21" max="21" width="2.1640625" style="21" customWidth="1"/>
    <col min="22" max="16384" width="8.83203125" style="21"/>
  </cols>
  <sheetData>
    <row r="1" spans="1:20" s="2" customFormat="1" ht="14" x14ac:dyDescent="0.15">
      <c r="B1" s="1"/>
      <c r="C1" s="1"/>
      <c r="D1" s="1"/>
      <c r="F1" s="3"/>
      <c r="G1" s="47"/>
      <c r="H1" s="31"/>
      <c r="I1" s="3"/>
      <c r="J1" s="36"/>
      <c r="K1" s="3" t="s">
        <v>0</v>
      </c>
      <c r="L1" s="39"/>
      <c r="M1" s="4"/>
      <c r="N1" s="5"/>
      <c r="O1" s="5"/>
      <c r="P1" s="5"/>
      <c r="Q1" s="6"/>
      <c r="R1" s="5"/>
      <c r="S1" s="6"/>
      <c r="T1" s="52"/>
    </row>
    <row r="2" spans="1:20" s="2" customFormat="1" ht="14" x14ac:dyDescent="0.15">
      <c r="B2" s="1"/>
      <c r="C2" s="1" t="s">
        <v>12</v>
      </c>
      <c r="D2" s="1"/>
      <c r="E2" s="67" t="s">
        <v>319</v>
      </c>
      <c r="F2" s="57"/>
      <c r="G2" s="58" t="s">
        <v>13</v>
      </c>
      <c r="H2" s="59"/>
      <c r="I2" s="57"/>
      <c r="J2" s="36"/>
      <c r="K2" s="3"/>
      <c r="L2" s="39"/>
      <c r="M2" s="4"/>
      <c r="N2" s="5"/>
      <c r="O2" s="5"/>
      <c r="P2" s="5"/>
      <c r="Q2" s="6"/>
      <c r="R2" s="5"/>
      <c r="S2" s="6"/>
      <c r="T2" s="52"/>
    </row>
    <row r="3" spans="1:20" s="2" customFormat="1" ht="14" x14ac:dyDescent="0.15">
      <c r="B3" s="1"/>
      <c r="C3" s="1"/>
      <c r="D3" s="1"/>
      <c r="F3" s="3"/>
      <c r="G3" s="47"/>
      <c r="H3" s="60"/>
      <c r="I3" s="61"/>
      <c r="J3" s="62"/>
      <c r="K3" s="61"/>
      <c r="L3" s="63"/>
      <c r="M3" s="64"/>
      <c r="N3" s="65"/>
      <c r="O3" s="65"/>
      <c r="P3" s="65"/>
      <c r="Q3" s="6"/>
      <c r="R3" s="5"/>
      <c r="S3" s="6"/>
      <c r="T3" s="52"/>
    </row>
    <row r="4" spans="1:20" s="8" customFormat="1" ht="18" x14ac:dyDescent="0.2">
      <c r="B4" s="7"/>
      <c r="C4" s="7"/>
      <c r="D4" s="7"/>
      <c r="E4" s="68" t="s">
        <v>9</v>
      </c>
      <c r="F4" s="9"/>
      <c r="G4" s="48"/>
      <c r="H4" s="32"/>
      <c r="I4" s="9"/>
      <c r="J4" s="33"/>
      <c r="K4" s="28" t="s">
        <v>3</v>
      </c>
      <c r="L4" s="40"/>
      <c r="M4" s="10"/>
      <c r="N4" s="11"/>
      <c r="O4" s="11"/>
      <c r="P4" s="11"/>
      <c r="Q4" s="12"/>
      <c r="R4" s="11"/>
      <c r="S4" s="12"/>
      <c r="T4" s="53"/>
    </row>
    <row r="6" spans="1:20" s="17" customFormat="1" ht="27" thickBot="1" x14ac:dyDescent="0.2">
      <c r="A6" s="176" t="s">
        <v>308</v>
      </c>
      <c r="B6" s="172" t="s">
        <v>8</v>
      </c>
      <c r="C6" s="14" t="s">
        <v>10</v>
      </c>
      <c r="D6" s="14"/>
      <c r="E6" s="14" t="s">
        <v>5</v>
      </c>
      <c r="F6" s="15"/>
      <c r="G6" s="50" t="s">
        <v>6</v>
      </c>
      <c r="H6" s="37" t="s">
        <v>7</v>
      </c>
      <c r="I6" s="15"/>
      <c r="J6" s="56" t="s">
        <v>1</v>
      </c>
      <c r="K6" s="15"/>
      <c r="L6" s="56" t="s">
        <v>4</v>
      </c>
      <c r="M6" s="15"/>
      <c r="N6" s="15" t="s">
        <v>2</v>
      </c>
      <c r="O6" s="15"/>
      <c r="P6" s="15" t="s">
        <v>176</v>
      </c>
      <c r="Q6" s="16"/>
      <c r="R6" s="15" t="s">
        <v>11</v>
      </c>
      <c r="S6" s="16"/>
      <c r="T6" s="66" t="s">
        <v>177</v>
      </c>
    </row>
    <row r="7" spans="1:20" s="17" customFormat="1" x14ac:dyDescent="0.15">
      <c r="B7" s="18"/>
      <c r="C7" s="18"/>
      <c r="D7" s="18"/>
      <c r="E7" s="18"/>
      <c r="F7" s="19"/>
      <c r="G7" s="48"/>
      <c r="H7" s="33"/>
      <c r="I7" s="19"/>
      <c r="J7" s="38"/>
      <c r="K7" s="19"/>
      <c r="L7" s="38"/>
      <c r="M7" s="19"/>
      <c r="N7" s="19"/>
      <c r="O7" s="19"/>
      <c r="P7" s="19"/>
      <c r="Q7" s="20"/>
      <c r="R7" s="19"/>
      <c r="S7" s="20"/>
      <c r="T7" s="13"/>
    </row>
    <row r="8" spans="1:20" s="17" customFormat="1" x14ac:dyDescent="0.15">
      <c r="B8" s="18"/>
      <c r="C8" s="18"/>
      <c r="D8" s="18"/>
      <c r="E8" s="18"/>
      <c r="F8" s="19"/>
      <c r="G8" s="48"/>
      <c r="H8" s="33"/>
      <c r="I8" s="19"/>
      <c r="J8" s="38"/>
      <c r="K8" s="19"/>
      <c r="L8" s="38"/>
      <c r="M8" s="19"/>
      <c r="N8" s="19"/>
      <c r="O8" s="19"/>
      <c r="P8" s="19"/>
      <c r="Q8" s="20"/>
      <c r="R8" s="19"/>
      <c r="S8" s="20"/>
      <c r="T8" s="13"/>
    </row>
    <row r="9" spans="1:20" s="17" customFormat="1" x14ac:dyDescent="0.15">
      <c r="B9" s="18"/>
      <c r="C9" s="18"/>
      <c r="D9" s="18"/>
      <c r="E9" s="18"/>
      <c r="F9" s="19"/>
      <c r="G9" s="48"/>
      <c r="H9" s="33"/>
      <c r="I9" s="19"/>
      <c r="J9" s="38"/>
      <c r="K9" s="19"/>
      <c r="L9" s="38"/>
      <c r="M9" s="19"/>
      <c r="N9" s="19"/>
      <c r="O9" s="19"/>
      <c r="P9" s="19"/>
      <c r="Q9" s="20"/>
      <c r="R9" s="19"/>
      <c r="S9" s="20"/>
      <c r="T9" s="13"/>
    </row>
    <row r="10" spans="1:20" s="17" customFormat="1" x14ac:dyDescent="0.15">
      <c r="B10" s="18"/>
      <c r="C10" s="18"/>
      <c r="D10" s="18"/>
      <c r="E10" s="18"/>
      <c r="F10" s="19"/>
      <c r="G10" s="48"/>
      <c r="H10" s="33"/>
      <c r="I10" s="19"/>
      <c r="J10" s="38"/>
      <c r="K10" s="19"/>
      <c r="L10" s="38"/>
      <c r="M10" s="19"/>
      <c r="N10" s="19"/>
      <c r="O10" s="19"/>
      <c r="P10" s="19"/>
      <c r="Q10" s="20"/>
      <c r="R10" s="19"/>
      <c r="S10" s="20"/>
      <c r="T10" s="13"/>
    </row>
    <row r="11" spans="1:20" s="17" customFormat="1" x14ac:dyDescent="0.15">
      <c r="B11" s="18"/>
      <c r="C11" s="18"/>
      <c r="D11" s="18"/>
      <c r="E11" s="18"/>
      <c r="F11" s="19"/>
      <c r="G11" s="48"/>
      <c r="H11" s="33"/>
      <c r="I11" s="19"/>
      <c r="J11" s="38"/>
      <c r="K11" s="19"/>
      <c r="L11" s="38"/>
      <c r="M11" s="19"/>
      <c r="N11" s="19"/>
      <c r="O11" s="19"/>
      <c r="P11" s="19"/>
      <c r="Q11" s="20"/>
      <c r="R11" s="19"/>
      <c r="S11" s="20"/>
      <c r="T11" s="13"/>
    </row>
    <row r="12" spans="1:20" s="17" customFormat="1" x14ac:dyDescent="0.15">
      <c r="A12" s="79" t="s">
        <v>309</v>
      </c>
      <c r="B12" s="177">
        <f>B10+1</f>
        <v>1</v>
      </c>
      <c r="C12" s="77" t="s">
        <v>38</v>
      </c>
      <c r="D12" s="27"/>
      <c r="E12" s="72" t="s">
        <v>21</v>
      </c>
      <c r="F12" s="42"/>
      <c r="G12" s="51">
        <v>7000</v>
      </c>
      <c r="H12" s="145">
        <v>2</v>
      </c>
      <c r="I12" s="140"/>
      <c r="J12" s="145">
        <v>14000</v>
      </c>
      <c r="K12" s="145"/>
      <c r="L12" s="145"/>
      <c r="M12" s="139"/>
      <c r="N12" s="145">
        <f t="shared" ref="N12:N27" si="0">J12+L12</f>
        <v>14000</v>
      </c>
      <c r="O12" s="145"/>
      <c r="P12" s="141">
        <f t="shared" ref="P12:P43" si="1">N12+P11</f>
        <v>14000</v>
      </c>
      <c r="Q12" s="25"/>
      <c r="R12" s="98" t="s">
        <v>29</v>
      </c>
      <c r="S12" s="46"/>
      <c r="T12" s="54" t="s">
        <v>30</v>
      </c>
    </row>
    <row r="13" spans="1:20" s="17" customFormat="1" x14ac:dyDescent="0.15">
      <c r="A13" s="79" t="s">
        <v>309</v>
      </c>
      <c r="B13" s="177">
        <f>B12+1</f>
        <v>2</v>
      </c>
      <c r="C13" s="77" t="s">
        <v>38</v>
      </c>
      <c r="D13" s="27"/>
      <c r="E13" s="73" t="s">
        <v>22</v>
      </c>
      <c r="F13" s="42"/>
      <c r="G13" s="51">
        <v>1</v>
      </c>
      <c r="H13" s="145">
        <v>3000</v>
      </c>
      <c r="I13" s="144"/>
      <c r="J13" s="145">
        <v>3000</v>
      </c>
      <c r="K13" s="145"/>
      <c r="L13" s="145"/>
      <c r="M13" s="146"/>
      <c r="N13" s="145">
        <f t="shared" si="0"/>
        <v>3000</v>
      </c>
      <c r="O13" s="145"/>
      <c r="P13" s="141">
        <f t="shared" si="1"/>
        <v>17000</v>
      </c>
      <c r="Q13" s="46"/>
      <c r="R13" s="98" t="s">
        <v>29</v>
      </c>
      <c r="S13" s="46"/>
      <c r="T13" s="54" t="s">
        <v>31</v>
      </c>
    </row>
    <row r="14" spans="1:20" s="17" customFormat="1" x14ac:dyDescent="0.15">
      <c r="A14" s="79" t="s">
        <v>309</v>
      </c>
      <c r="B14" s="177">
        <f>B13+1</f>
        <v>3</v>
      </c>
      <c r="C14" s="93" t="s">
        <v>65</v>
      </c>
      <c r="D14" s="27"/>
      <c r="E14" s="84" t="s">
        <v>66</v>
      </c>
      <c r="F14" s="42"/>
      <c r="G14" s="75">
        <v>1</v>
      </c>
      <c r="H14" s="151">
        <v>15000</v>
      </c>
      <c r="I14" s="144"/>
      <c r="J14" s="141">
        <f>H14*G14</f>
        <v>15000</v>
      </c>
      <c r="K14" s="141"/>
      <c r="L14" s="141"/>
      <c r="M14" s="143"/>
      <c r="N14" s="141">
        <f t="shared" si="0"/>
        <v>15000</v>
      </c>
      <c r="O14" s="141"/>
      <c r="P14" s="141">
        <f t="shared" si="1"/>
        <v>32000</v>
      </c>
      <c r="Q14" s="46"/>
      <c r="R14" s="97">
        <v>3.3</v>
      </c>
      <c r="S14" s="46"/>
      <c r="T14" s="90" t="s">
        <v>72</v>
      </c>
    </row>
    <row r="15" spans="1:20" s="17" customFormat="1" x14ac:dyDescent="0.15">
      <c r="A15" s="79" t="s">
        <v>309</v>
      </c>
      <c r="B15" s="177">
        <f t="shared" ref="B15:B78" si="2">B14+1</f>
        <v>4</v>
      </c>
      <c r="C15" s="93" t="s">
        <v>65</v>
      </c>
      <c r="D15" s="27"/>
      <c r="E15" s="88" t="s">
        <v>67</v>
      </c>
      <c r="F15" s="42"/>
      <c r="G15" s="75">
        <v>1</v>
      </c>
      <c r="H15" s="151">
        <v>5000</v>
      </c>
      <c r="I15" s="144"/>
      <c r="J15" s="141">
        <f>H15*G15</f>
        <v>5000</v>
      </c>
      <c r="K15" s="152"/>
      <c r="L15" s="141"/>
      <c r="M15" s="143"/>
      <c r="N15" s="141">
        <f t="shared" si="0"/>
        <v>5000</v>
      </c>
      <c r="O15" s="141"/>
      <c r="P15" s="141">
        <f t="shared" si="1"/>
        <v>37000</v>
      </c>
      <c r="Q15" s="46"/>
      <c r="R15" s="97">
        <v>2.12</v>
      </c>
      <c r="S15" s="46"/>
      <c r="T15" s="90" t="s">
        <v>73</v>
      </c>
    </row>
    <row r="16" spans="1:20" ht="26" x14ac:dyDescent="0.15">
      <c r="A16" s="79" t="s">
        <v>309</v>
      </c>
      <c r="B16" s="177">
        <f t="shared" si="2"/>
        <v>5</v>
      </c>
      <c r="C16" s="93" t="s">
        <v>100</v>
      </c>
      <c r="D16" s="18"/>
      <c r="E16" s="95" t="s">
        <v>315</v>
      </c>
      <c r="F16" s="19"/>
      <c r="G16" s="75">
        <v>1</v>
      </c>
      <c r="H16" s="184">
        <v>9600</v>
      </c>
      <c r="I16" s="185"/>
      <c r="J16" s="186">
        <f>H16*G16</f>
        <v>9600</v>
      </c>
      <c r="K16" s="19"/>
      <c r="L16" s="38"/>
      <c r="M16" s="19"/>
      <c r="N16" s="141">
        <f t="shared" si="0"/>
        <v>9600</v>
      </c>
      <c r="O16" s="19"/>
      <c r="P16" s="141">
        <f t="shared" si="1"/>
        <v>46600</v>
      </c>
      <c r="Q16" s="20"/>
      <c r="R16" s="182">
        <v>2.12</v>
      </c>
      <c r="S16" s="20"/>
      <c r="T16" s="181" t="s">
        <v>316</v>
      </c>
    </row>
    <row r="17" spans="1:21" ht="26" x14ac:dyDescent="0.15">
      <c r="A17" s="79" t="s">
        <v>309</v>
      </c>
      <c r="B17" s="177">
        <f t="shared" si="2"/>
        <v>6</v>
      </c>
      <c r="C17" s="93" t="s">
        <v>314</v>
      </c>
      <c r="D17" s="18"/>
      <c r="E17" s="95" t="s">
        <v>317</v>
      </c>
      <c r="F17" s="19"/>
      <c r="G17" s="75">
        <v>1</v>
      </c>
      <c r="H17" s="184">
        <v>86111</v>
      </c>
      <c r="I17" s="185"/>
      <c r="J17" s="186">
        <f>H17*G17</f>
        <v>86111</v>
      </c>
      <c r="K17" s="19"/>
      <c r="L17" s="38"/>
      <c r="M17" s="19"/>
      <c r="N17" s="141">
        <f t="shared" si="0"/>
        <v>86111</v>
      </c>
      <c r="O17" s="19"/>
      <c r="P17" s="141">
        <f t="shared" si="1"/>
        <v>132711</v>
      </c>
      <c r="Q17" s="20"/>
      <c r="R17" s="183">
        <v>2.1</v>
      </c>
      <c r="S17" s="20"/>
      <c r="T17" s="84" t="s">
        <v>318</v>
      </c>
    </row>
    <row r="18" spans="1:21" x14ac:dyDescent="0.15">
      <c r="A18" s="79" t="s">
        <v>309</v>
      </c>
      <c r="B18" s="177">
        <f t="shared" si="2"/>
        <v>7</v>
      </c>
      <c r="C18" s="77" t="s">
        <v>38</v>
      </c>
      <c r="E18" s="85" t="s">
        <v>23</v>
      </c>
      <c r="G18" s="51">
        <v>1</v>
      </c>
      <c r="H18" s="145">
        <v>2000</v>
      </c>
      <c r="I18" s="144"/>
      <c r="J18" s="145">
        <v>2000</v>
      </c>
      <c r="K18" s="145"/>
      <c r="L18" s="145"/>
      <c r="M18" s="146"/>
      <c r="N18" s="145">
        <f t="shared" si="0"/>
        <v>2000</v>
      </c>
      <c r="O18" s="145"/>
      <c r="P18" s="141">
        <f t="shared" si="1"/>
        <v>134711</v>
      </c>
      <c r="R18" s="98" t="s">
        <v>29</v>
      </c>
      <c r="T18" s="54" t="s">
        <v>32</v>
      </c>
    </row>
    <row r="19" spans="1:21" x14ac:dyDescent="0.15">
      <c r="A19" s="79" t="s">
        <v>309</v>
      </c>
      <c r="B19" s="177">
        <f t="shared" si="2"/>
        <v>8</v>
      </c>
      <c r="C19" s="77" t="s">
        <v>38</v>
      </c>
      <c r="E19" s="73" t="s">
        <v>24</v>
      </c>
      <c r="G19" s="51">
        <v>1</v>
      </c>
      <c r="H19" s="145">
        <v>3000</v>
      </c>
      <c r="I19" s="144"/>
      <c r="J19" s="145">
        <v>3000</v>
      </c>
      <c r="K19" s="145"/>
      <c r="L19" s="145"/>
      <c r="M19" s="146"/>
      <c r="N19" s="145">
        <f t="shared" si="0"/>
        <v>3000</v>
      </c>
      <c r="O19" s="145"/>
      <c r="P19" s="141">
        <f t="shared" si="1"/>
        <v>137711</v>
      </c>
      <c r="R19" s="98" t="s">
        <v>29</v>
      </c>
      <c r="T19" s="54" t="s">
        <v>33</v>
      </c>
    </row>
    <row r="20" spans="1:21" x14ac:dyDescent="0.15">
      <c r="A20" s="79" t="s">
        <v>309</v>
      </c>
      <c r="B20" s="177">
        <f t="shared" si="2"/>
        <v>9</v>
      </c>
      <c r="C20" s="77" t="s">
        <v>38</v>
      </c>
      <c r="E20" s="73" t="s">
        <v>25</v>
      </c>
      <c r="G20" s="51">
        <v>1</v>
      </c>
      <c r="H20" s="145">
        <v>3000</v>
      </c>
      <c r="I20" s="144"/>
      <c r="J20" s="145">
        <v>3000</v>
      </c>
      <c r="K20" s="145"/>
      <c r="L20" s="145"/>
      <c r="M20" s="146"/>
      <c r="N20" s="145">
        <f t="shared" si="0"/>
        <v>3000</v>
      </c>
      <c r="O20" s="145"/>
      <c r="P20" s="141">
        <f t="shared" si="1"/>
        <v>140711</v>
      </c>
      <c r="R20" s="98" t="s">
        <v>29</v>
      </c>
      <c r="T20" s="54" t="s">
        <v>34</v>
      </c>
    </row>
    <row r="21" spans="1:21" x14ac:dyDescent="0.15">
      <c r="A21" s="79" t="s">
        <v>309</v>
      </c>
      <c r="B21" s="177">
        <f t="shared" si="2"/>
        <v>10</v>
      </c>
      <c r="C21" s="77" t="s">
        <v>38</v>
      </c>
      <c r="E21" s="85" t="s">
        <v>26</v>
      </c>
      <c r="G21" s="51">
        <v>2000</v>
      </c>
      <c r="H21" s="145">
        <v>5</v>
      </c>
      <c r="I21" s="144"/>
      <c r="J21" s="147">
        <v>10000</v>
      </c>
      <c r="K21" s="147"/>
      <c r="L21" s="145"/>
      <c r="M21" s="146"/>
      <c r="N21" s="145">
        <f t="shared" si="0"/>
        <v>10000</v>
      </c>
      <c r="O21" s="145"/>
      <c r="P21" s="141">
        <f t="shared" si="1"/>
        <v>150711</v>
      </c>
      <c r="R21" s="98" t="s">
        <v>29</v>
      </c>
      <c r="T21" s="54" t="s">
        <v>35</v>
      </c>
    </row>
    <row r="22" spans="1:21" ht="52" x14ac:dyDescent="0.15">
      <c r="A22" s="79" t="s">
        <v>309</v>
      </c>
      <c r="B22" s="177">
        <f t="shared" si="2"/>
        <v>11</v>
      </c>
      <c r="C22" s="93" t="s">
        <v>65</v>
      </c>
      <c r="E22" s="84" t="s">
        <v>68</v>
      </c>
      <c r="G22" s="75">
        <v>1</v>
      </c>
      <c r="H22" s="151">
        <v>15000</v>
      </c>
      <c r="I22" s="144"/>
      <c r="J22" s="141">
        <f>H22*G22</f>
        <v>15000</v>
      </c>
      <c r="K22" s="141"/>
      <c r="L22" s="141"/>
      <c r="M22" s="143"/>
      <c r="N22" s="141">
        <f t="shared" si="0"/>
        <v>15000</v>
      </c>
      <c r="O22" s="141"/>
      <c r="P22" s="141">
        <f t="shared" si="1"/>
        <v>165711</v>
      </c>
      <c r="R22" s="97">
        <v>2.12</v>
      </c>
      <c r="T22" s="90" t="s">
        <v>74</v>
      </c>
    </row>
    <row r="23" spans="1:21" ht="26" x14ac:dyDescent="0.15">
      <c r="A23" s="79" t="s">
        <v>309</v>
      </c>
      <c r="B23" s="177">
        <f t="shared" si="2"/>
        <v>12</v>
      </c>
      <c r="C23" s="93" t="s">
        <v>65</v>
      </c>
      <c r="E23" s="84" t="s">
        <v>69</v>
      </c>
      <c r="G23" s="75">
        <v>1</v>
      </c>
      <c r="H23" s="151">
        <v>5000</v>
      </c>
      <c r="I23" s="144"/>
      <c r="J23" s="141">
        <f>H23*G23</f>
        <v>5000</v>
      </c>
      <c r="K23" s="141"/>
      <c r="L23" s="141"/>
      <c r="M23" s="143"/>
      <c r="N23" s="141">
        <f t="shared" si="0"/>
        <v>5000</v>
      </c>
      <c r="O23" s="141"/>
      <c r="P23" s="141">
        <f t="shared" si="1"/>
        <v>170711</v>
      </c>
      <c r="R23" s="97">
        <v>2.12</v>
      </c>
      <c r="T23" s="90" t="s">
        <v>75</v>
      </c>
    </row>
    <row r="24" spans="1:21" x14ac:dyDescent="0.15">
      <c r="A24" s="79" t="s">
        <v>309</v>
      </c>
      <c r="B24" s="177">
        <f t="shared" si="2"/>
        <v>13</v>
      </c>
      <c r="C24" s="93" t="s">
        <v>65</v>
      </c>
      <c r="E24" s="88" t="s">
        <v>70</v>
      </c>
      <c r="G24" s="75">
        <v>1</v>
      </c>
      <c r="H24" s="151">
        <v>6000</v>
      </c>
      <c r="I24" s="142"/>
      <c r="J24" s="141">
        <f>H24*G24</f>
        <v>6000</v>
      </c>
      <c r="K24" s="141"/>
      <c r="L24" s="141"/>
      <c r="M24" s="143"/>
      <c r="N24" s="141">
        <f t="shared" si="0"/>
        <v>6000</v>
      </c>
      <c r="O24" s="141"/>
      <c r="P24" s="141">
        <f t="shared" si="1"/>
        <v>176711</v>
      </c>
      <c r="R24" s="97">
        <v>2.12</v>
      </c>
      <c r="T24" s="90" t="s">
        <v>76</v>
      </c>
    </row>
    <row r="25" spans="1:21" x14ac:dyDescent="0.15">
      <c r="A25" s="79" t="s">
        <v>309</v>
      </c>
      <c r="B25" s="177">
        <f t="shared" si="2"/>
        <v>14</v>
      </c>
      <c r="C25" s="77" t="s">
        <v>38</v>
      </c>
      <c r="E25" s="73" t="s">
        <v>27</v>
      </c>
      <c r="G25" s="51">
        <v>1000</v>
      </c>
      <c r="H25" s="145">
        <v>3</v>
      </c>
      <c r="I25" s="144"/>
      <c r="J25" s="145">
        <v>3000</v>
      </c>
      <c r="K25" s="145"/>
      <c r="L25" s="145"/>
      <c r="M25" s="146"/>
      <c r="N25" s="145">
        <f t="shared" si="0"/>
        <v>3000</v>
      </c>
      <c r="O25" s="145"/>
      <c r="P25" s="141">
        <f t="shared" si="1"/>
        <v>179711</v>
      </c>
      <c r="R25" s="98" t="s">
        <v>29</v>
      </c>
      <c r="T25" s="54" t="s">
        <v>36</v>
      </c>
    </row>
    <row r="26" spans="1:21" x14ac:dyDescent="0.15">
      <c r="A26" s="79" t="s">
        <v>309</v>
      </c>
      <c r="B26" s="177">
        <f t="shared" si="2"/>
        <v>15</v>
      </c>
      <c r="C26" s="77" t="s">
        <v>38</v>
      </c>
      <c r="E26" s="73" t="s">
        <v>28</v>
      </c>
      <c r="G26" s="51">
        <v>1000</v>
      </c>
      <c r="H26" s="145">
        <v>3</v>
      </c>
      <c r="I26" s="144"/>
      <c r="J26" s="145">
        <v>3000</v>
      </c>
      <c r="K26" s="145"/>
      <c r="L26" s="145"/>
      <c r="M26" s="146"/>
      <c r="N26" s="145">
        <f t="shared" si="0"/>
        <v>3000</v>
      </c>
      <c r="O26" s="145"/>
      <c r="P26" s="141">
        <f t="shared" si="1"/>
        <v>182711</v>
      </c>
      <c r="R26" s="98" t="s">
        <v>29</v>
      </c>
      <c r="T26" s="54" t="s">
        <v>37</v>
      </c>
    </row>
    <row r="27" spans="1:21" ht="52" x14ac:dyDescent="0.15">
      <c r="A27" s="79" t="s">
        <v>309</v>
      </c>
      <c r="B27" s="177">
        <f t="shared" si="2"/>
        <v>16</v>
      </c>
      <c r="C27" s="77" t="s">
        <v>20</v>
      </c>
      <c r="D27" s="26"/>
      <c r="E27" s="71" t="s">
        <v>14</v>
      </c>
      <c r="F27" s="23"/>
      <c r="G27" s="75">
        <v>1</v>
      </c>
      <c r="H27" s="141">
        <v>10000</v>
      </c>
      <c r="I27" s="142"/>
      <c r="J27" s="141">
        <f>G27*H27</f>
        <v>10000</v>
      </c>
      <c r="K27" s="141"/>
      <c r="L27" s="141"/>
      <c r="M27" s="143"/>
      <c r="N27" s="141">
        <f t="shared" si="0"/>
        <v>10000</v>
      </c>
      <c r="O27" s="141"/>
      <c r="P27" s="141">
        <f t="shared" si="1"/>
        <v>192711</v>
      </c>
      <c r="Q27" s="25"/>
      <c r="R27" s="99" t="s">
        <v>77</v>
      </c>
      <c r="S27" s="25"/>
      <c r="T27" s="69" t="s">
        <v>17</v>
      </c>
    </row>
    <row r="28" spans="1:21" ht="26" x14ac:dyDescent="0.15">
      <c r="A28" s="79" t="s">
        <v>309</v>
      </c>
      <c r="B28" s="177">
        <f t="shared" si="2"/>
        <v>17</v>
      </c>
      <c r="C28" s="108" t="s">
        <v>108</v>
      </c>
      <c r="D28" s="109"/>
      <c r="E28" s="110" t="s">
        <v>109</v>
      </c>
      <c r="F28" s="111"/>
      <c r="G28" s="112">
        <v>1</v>
      </c>
      <c r="H28" s="153">
        <v>20000</v>
      </c>
      <c r="I28" s="154">
        <v>15000</v>
      </c>
      <c r="J28" s="153">
        <v>20000</v>
      </c>
      <c r="K28" s="155"/>
      <c r="L28" s="153"/>
      <c r="M28" s="155"/>
      <c r="N28" s="153">
        <f>SUM(J28+L28)</f>
        <v>20000</v>
      </c>
      <c r="O28" s="156"/>
      <c r="P28" s="141">
        <f t="shared" si="1"/>
        <v>212711</v>
      </c>
      <c r="Q28" s="113"/>
      <c r="R28" s="119" t="s">
        <v>186</v>
      </c>
      <c r="S28" s="115"/>
      <c r="T28" s="127" t="s">
        <v>110</v>
      </c>
    </row>
    <row r="29" spans="1:21" s="22" customFormat="1" ht="26" x14ac:dyDescent="0.2">
      <c r="A29" s="79" t="s">
        <v>309</v>
      </c>
      <c r="B29" s="177">
        <f t="shared" si="2"/>
        <v>18</v>
      </c>
      <c r="C29" s="108" t="s">
        <v>108</v>
      </c>
      <c r="D29" s="109"/>
      <c r="E29" s="110" t="s">
        <v>111</v>
      </c>
      <c r="F29" s="111"/>
      <c r="G29" s="112">
        <v>2</v>
      </c>
      <c r="H29" s="153">
        <v>11000</v>
      </c>
      <c r="I29" s="157"/>
      <c r="J29" s="153"/>
      <c r="K29" s="155"/>
      <c r="L29" s="153">
        <f>SUM(G29*H29)</f>
        <v>22000</v>
      </c>
      <c r="M29" s="155"/>
      <c r="N29" s="153">
        <f>SUM(J29+L29)</f>
        <v>22000</v>
      </c>
      <c r="O29" s="156"/>
      <c r="P29" s="141">
        <f t="shared" si="1"/>
        <v>234711</v>
      </c>
      <c r="Q29" s="113"/>
      <c r="R29" s="119" t="s">
        <v>187</v>
      </c>
      <c r="S29" s="115"/>
      <c r="T29" s="127" t="s">
        <v>112</v>
      </c>
      <c r="U29" s="24"/>
    </row>
    <row r="30" spans="1:21" s="22" customFormat="1" ht="26" x14ac:dyDescent="0.2">
      <c r="A30" s="79" t="s">
        <v>309</v>
      </c>
      <c r="B30" s="177">
        <f t="shared" si="2"/>
        <v>19</v>
      </c>
      <c r="C30" s="77" t="s">
        <v>108</v>
      </c>
      <c r="D30" s="91"/>
      <c r="E30" s="91" t="s">
        <v>113</v>
      </c>
      <c r="F30" s="104"/>
      <c r="G30" s="107">
        <v>1</v>
      </c>
      <c r="H30" s="158">
        <v>20000</v>
      </c>
      <c r="I30" s="159">
        <v>20000</v>
      </c>
      <c r="J30" s="158">
        <v>20000</v>
      </c>
      <c r="K30" s="160"/>
      <c r="L30" s="158"/>
      <c r="M30" s="160"/>
      <c r="N30" s="161">
        <f>SUM(J30+L30)</f>
        <v>20000</v>
      </c>
      <c r="O30" s="162"/>
      <c r="P30" s="141">
        <f t="shared" si="1"/>
        <v>254711</v>
      </c>
      <c r="Q30" s="116"/>
      <c r="R30" s="119" t="s">
        <v>186</v>
      </c>
      <c r="S30" s="102"/>
      <c r="T30" s="128" t="s">
        <v>114</v>
      </c>
      <c r="U30" s="24"/>
    </row>
    <row r="31" spans="1:21" ht="39" x14ac:dyDescent="0.15">
      <c r="A31" s="79" t="s">
        <v>309</v>
      </c>
      <c r="B31" s="177">
        <f t="shared" si="2"/>
        <v>20</v>
      </c>
      <c r="C31" s="77" t="s">
        <v>305</v>
      </c>
      <c r="E31" s="88" t="s">
        <v>194</v>
      </c>
      <c r="G31" s="75">
        <v>1</v>
      </c>
      <c r="H31" s="141">
        <v>20000</v>
      </c>
      <c r="I31" s="144"/>
      <c r="J31" s="141">
        <v>20000</v>
      </c>
      <c r="K31" s="145"/>
      <c r="L31" s="145"/>
      <c r="M31" s="146"/>
      <c r="N31" s="141">
        <v>20000</v>
      </c>
      <c r="O31" s="145"/>
      <c r="P31" s="141">
        <f t="shared" si="1"/>
        <v>274711</v>
      </c>
      <c r="R31" s="99" t="s">
        <v>220</v>
      </c>
      <c r="T31" s="133" t="s">
        <v>208</v>
      </c>
    </row>
    <row r="32" spans="1:21" ht="39" x14ac:dyDescent="0.15">
      <c r="A32" s="79" t="s">
        <v>309</v>
      </c>
      <c r="B32" s="177">
        <f t="shared" si="2"/>
        <v>21</v>
      </c>
      <c r="C32" s="77" t="s">
        <v>283</v>
      </c>
      <c r="E32" s="86" t="s">
        <v>228</v>
      </c>
      <c r="G32" s="75">
        <v>1</v>
      </c>
      <c r="H32" s="141">
        <v>25000</v>
      </c>
      <c r="I32" s="144"/>
      <c r="J32" s="151">
        <v>25000</v>
      </c>
      <c r="K32" s="151"/>
      <c r="L32" s="151"/>
      <c r="M32" s="150"/>
      <c r="N32" s="151">
        <f>J32+L32</f>
        <v>25000</v>
      </c>
      <c r="O32" s="145"/>
      <c r="P32" s="141">
        <f t="shared" si="1"/>
        <v>299711</v>
      </c>
      <c r="R32" s="137" t="s">
        <v>293</v>
      </c>
      <c r="T32" s="90" t="s">
        <v>255</v>
      </c>
    </row>
    <row r="33" spans="1:21" ht="26" x14ac:dyDescent="0.15">
      <c r="A33" s="79" t="s">
        <v>309</v>
      </c>
      <c r="B33" s="177">
        <f t="shared" si="2"/>
        <v>22</v>
      </c>
      <c r="C33" s="77" t="s">
        <v>175</v>
      </c>
      <c r="E33" s="81" t="s">
        <v>171</v>
      </c>
      <c r="G33" s="75">
        <v>1</v>
      </c>
      <c r="H33" s="141">
        <v>20000</v>
      </c>
      <c r="I33" s="142"/>
      <c r="J33" s="141">
        <v>20000</v>
      </c>
      <c r="K33" s="141"/>
      <c r="L33" s="141"/>
      <c r="M33" s="143"/>
      <c r="N33" s="141">
        <v>20000</v>
      </c>
      <c r="O33" s="141"/>
      <c r="P33" s="141">
        <f t="shared" si="1"/>
        <v>319711</v>
      </c>
      <c r="R33" s="99" t="s">
        <v>184</v>
      </c>
      <c r="T33" s="129" t="s">
        <v>172</v>
      </c>
    </row>
    <row r="34" spans="1:21" ht="26" x14ac:dyDescent="0.15">
      <c r="A34" s="93" t="s">
        <v>312</v>
      </c>
      <c r="B34" s="177">
        <f t="shared" si="2"/>
        <v>23</v>
      </c>
      <c r="C34" s="77" t="s">
        <v>96</v>
      </c>
      <c r="D34" s="79"/>
      <c r="E34" s="88" t="s">
        <v>97</v>
      </c>
      <c r="G34" s="75">
        <v>1</v>
      </c>
      <c r="H34" s="141">
        <v>3125</v>
      </c>
      <c r="I34" s="142"/>
      <c r="J34" s="141">
        <v>3125</v>
      </c>
      <c r="K34" s="145"/>
      <c r="L34" s="145"/>
      <c r="M34" s="146"/>
      <c r="N34" s="141">
        <v>3125</v>
      </c>
      <c r="O34" s="141"/>
      <c r="P34" s="141">
        <f t="shared" si="1"/>
        <v>322836</v>
      </c>
      <c r="R34" s="99" t="s">
        <v>99</v>
      </c>
      <c r="T34" s="133" t="s">
        <v>98</v>
      </c>
    </row>
    <row r="35" spans="1:21" ht="26" x14ac:dyDescent="0.15">
      <c r="A35" s="79" t="s">
        <v>309</v>
      </c>
      <c r="B35" s="177">
        <f t="shared" si="2"/>
        <v>24</v>
      </c>
      <c r="C35" s="77" t="s">
        <v>178</v>
      </c>
      <c r="E35" s="81" t="s">
        <v>160</v>
      </c>
      <c r="G35" s="75">
        <v>1</v>
      </c>
      <c r="H35" s="141">
        <v>12000</v>
      </c>
      <c r="I35" s="142"/>
      <c r="J35" s="141">
        <v>12000</v>
      </c>
      <c r="K35" s="141"/>
      <c r="L35" s="141"/>
      <c r="M35" s="143"/>
      <c r="N35" s="141">
        <v>12000</v>
      </c>
      <c r="O35" s="141"/>
      <c r="P35" s="141">
        <f t="shared" si="1"/>
        <v>334836</v>
      </c>
      <c r="R35" s="99" t="s">
        <v>181</v>
      </c>
      <c r="T35" s="129" t="s">
        <v>162</v>
      </c>
    </row>
    <row r="36" spans="1:21" ht="26" x14ac:dyDescent="0.15">
      <c r="A36" s="93" t="s">
        <v>312</v>
      </c>
      <c r="B36" s="177">
        <f t="shared" si="2"/>
        <v>25</v>
      </c>
      <c r="C36" s="77" t="s">
        <v>100</v>
      </c>
      <c r="D36" s="100"/>
      <c r="E36" s="92" t="s">
        <v>101</v>
      </c>
      <c r="F36" s="23"/>
      <c r="G36" s="75">
        <v>3</v>
      </c>
      <c r="H36" s="141">
        <v>3112</v>
      </c>
      <c r="I36" s="142"/>
      <c r="J36" s="141">
        <v>9336</v>
      </c>
      <c r="K36" s="141"/>
      <c r="L36" s="141"/>
      <c r="M36" s="143"/>
      <c r="N36" s="141">
        <v>9336</v>
      </c>
      <c r="O36" s="141"/>
      <c r="P36" s="141">
        <f t="shared" si="1"/>
        <v>344172</v>
      </c>
      <c r="Q36" s="25"/>
      <c r="R36" s="98" t="s">
        <v>102</v>
      </c>
      <c r="S36" s="25"/>
      <c r="T36" s="90" t="s">
        <v>103</v>
      </c>
    </row>
    <row r="37" spans="1:21" x14ac:dyDescent="0.15">
      <c r="A37" s="79" t="s">
        <v>309</v>
      </c>
      <c r="B37" s="177">
        <f t="shared" si="2"/>
        <v>26</v>
      </c>
      <c r="C37" s="77" t="s">
        <v>79</v>
      </c>
      <c r="D37" s="94"/>
      <c r="E37" s="84" t="s">
        <v>84</v>
      </c>
      <c r="G37" s="75">
        <v>40</v>
      </c>
      <c r="H37" s="141">
        <v>125</v>
      </c>
      <c r="I37" s="142"/>
      <c r="J37" s="141">
        <f>H37*G37</f>
        <v>5000</v>
      </c>
      <c r="K37" s="141"/>
      <c r="L37" s="141"/>
      <c r="M37" s="143"/>
      <c r="N37" s="141">
        <f>J37+L37</f>
        <v>5000</v>
      </c>
      <c r="O37" s="141"/>
      <c r="P37" s="141">
        <f t="shared" si="1"/>
        <v>349172</v>
      </c>
      <c r="R37" s="97">
        <v>2.1</v>
      </c>
      <c r="T37" s="87" t="s">
        <v>93</v>
      </c>
    </row>
    <row r="38" spans="1:21" ht="26" x14ac:dyDescent="0.15">
      <c r="A38" s="79" t="s">
        <v>309</v>
      </c>
      <c r="B38" s="177">
        <f t="shared" si="2"/>
        <v>27</v>
      </c>
      <c r="C38" s="117" t="s">
        <v>115</v>
      </c>
      <c r="D38" s="105"/>
      <c r="E38" s="106" t="s">
        <v>116</v>
      </c>
      <c r="F38" s="103"/>
      <c r="G38" s="107">
        <v>8</v>
      </c>
      <c r="H38" s="158">
        <v>660</v>
      </c>
      <c r="I38" s="163">
        <v>5280</v>
      </c>
      <c r="J38" s="158">
        <f>SUM(G38*H38)</f>
        <v>5280</v>
      </c>
      <c r="K38" s="158"/>
      <c r="L38" s="158"/>
      <c r="M38" s="158"/>
      <c r="N38" s="158">
        <f>SUM(J38+L38)</f>
        <v>5280</v>
      </c>
      <c r="O38" s="163"/>
      <c r="P38" s="141">
        <f t="shared" si="1"/>
        <v>354452</v>
      </c>
      <c r="Q38" s="118"/>
      <c r="R38" s="132" t="s">
        <v>188</v>
      </c>
      <c r="S38" s="101"/>
      <c r="T38" s="128" t="s">
        <v>117</v>
      </c>
    </row>
    <row r="39" spans="1:21" ht="39" x14ac:dyDescent="0.15">
      <c r="A39" s="79" t="s">
        <v>309</v>
      </c>
      <c r="B39" s="177">
        <f t="shared" si="2"/>
        <v>28</v>
      </c>
      <c r="C39" s="117" t="s">
        <v>118</v>
      </c>
      <c r="D39" s="105"/>
      <c r="E39" s="106" t="s">
        <v>119</v>
      </c>
      <c r="F39" s="103"/>
      <c r="G39" s="107">
        <v>1</v>
      </c>
      <c r="H39" s="158">
        <v>15000</v>
      </c>
      <c r="I39" s="163">
        <v>15000</v>
      </c>
      <c r="J39" s="158">
        <v>15000</v>
      </c>
      <c r="K39" s="158"/>
      <c r="L39" s="158"/>
      <c r="M39" s="158"/>
      <c r="N39" s="158">
        <f>SUM(J39+L39)</f>
        <v>15000</v>
      </c>
      <c r="O39" s="163"/>
      <c r="P39" s="141">
        <f t="shared" si="1"/>
        <v>369452</v>
      </c>
      <c r="Q39" s="118"/>
      <c r="R39" s="132" t="s">
        <v>189</v>
      </c>
      <c r="S39" s="101"/>
      <c r="T39" s="128" t="s">
        <v>120</v>
      </c>
    </row>
    <row r="40" spans="1:21" ht="26" x14ac:dyDescent="0.15">
      <c r="A40" s="79" t="s">
        <v>309</v>
      </c>
      <c r="B40" s="177">
        <f t="shared" si="2"/>
        <v>29</v>
      </c>
      <c r="C40" s="77" t="s">
        <v>179</v>
      </c>
      <c r="E40" s="82" t="s">
        <v>163</v>
      </c>
      <c r="G40" s="75">
        <v>1</v>
      </c>
      <c r="H40" s="141">
        <v>12000</v>
      </c>
      <c r="I40" s="142"/>
      <c r="J40" s="141">
        <v>12000</v>
      </c>
      <c r="K40" s="141"/>
      <c r="L40" s="141"/>
      <c r="M40" s="143"/>
      <c r="N40" s="141">
        <v>12000</v>
      </c>
      <c r="O40" s="141"/>
      <c r="P40" s="141">
        <f t="shared" si="1"/>
        <v>381452</v>
      </c>
      <c r="R40" s="99" t="s">
        <v>181</v>
      </c>
      <c r="T40" s="129" t="s">
        <v>164</v>
      </c>
    </row>
    <row r="41" spans="1:21" ht="52" x14ac:dyDescent="0.15">
      <c r="A41" s="79" t="s">
        <v>309</v>
      </c>
      <c r="B41" s="177">
        <f t="shared" si="2"/>
        <v>30</v>
      </c>
      <c r="C41" s="77" t="s">
        <v>281</v>
      </c>
      <c r="E41" s="86" t="s">
        <v>226</v>
      </c>
      <c r="G41" s="75">
        <v>1</v>
      </c>
      <c r="H41" s="141">
        <v>37184</v>
      </c>
      <c r="I41" s="144"/>
      <c r="J41" s="151"/>
      <c r="K41" s="151"/>
      <c r="L41" s="151">
        <f>H41*G41</f>
        <v>37184</v>
      </c>
      <c r="M41" s="150"/>
      <c r="N41" s="151">
        <f>J41+L41</f>
        <v>37184</v>
      </c>
      <c r="O41" s="145"/>
      <c r="P41" s="141">
        <f t="shared" si="1"/>
        <v>418636</v>
      </c>
      <c r="R41" s="137" t="s">
        <v>291</v>
      </c>
      <c r="T41" s="90" t="s">
        <v>253</v>
      </c>
    </row>
    <row r="42" spans="1:21" ht="117" x14ac:dyDescent="0.15">
      <c r="A42" s="79" t="s">
        <v>309</v>
      </c>
      <c r="B42" s="177">
        <f t="shared" si="2"/>
        <v>31</v>
      </c>
      <c r="C42" s="77" t="s">
        <v>20</v>
      </c>
      <c r="E42" s="72" t="s">
        <v>15</v>
      </c>
      <c r="G42" s="75">
        <v>1</v>
      </c>
      <c r="H42" s="141">
        <v>10000</v>
      </c>
      <c r="I42" s="142"/>
      <c r="J42" s="141">
        <v>10000</v>
      </c>
      <c r="K42" s="141"/>
      <c r="L42" s="141"/>
      <c r="M42" s="143"/>
      <c r="N42" s="141">
        <f>J42+L42</f>
        <v>10000</v>
      </c>
      <c r="O42" s="141"/>
      <c r="P42" s="141">
        <f t="shared" si="1"/>
        <v>428636</v>
      </c>
      <c r="R42" s="99" t="s">
        <v>77</v>
      </c>
      <c r="T42" s="70" t="s">
        <v>18</v>
      </c>
    </row>
    <row r="43" spans="1:21" ht="26" x14ac:dyDescent="0.15">
      <c r="A43" s="79" t="s">
        <v>309</v>
      </c>
      <c r="B43" s="177">
        <f t="shared" si="2"/>
        <v>32</v>
      </c>
      <c r="C43" s="77" t="s">
        <v>43</v>
      </c>
      <c r="E43" s="86" t="s">
        <v>45</v>
      </c>
      <c r="G43" s="75">
        <v>1</v>
      </c>
      <c r="H43" s="141">
        <v>6000</v>
      </c>
      <c r="I43" s="142"/>
      <c r="J43" s="141">
        <v>6000</v>
      </c>
      <c r="K43" s="141"/>
      <c r="L43" s="141"/>
      <c r="M43" s="143"/>
      <c r="N43" s="141">
        <f>J43+L43</f>
        <v>6000</v>
      </c>
      <c r="O43" s="141"/>
      <c r="P43" s="141">
        <f t="shared" si="1"/>
        <v>434636</v>
      </c>
      <c r="R43" s="98" t="s">
        <v>44</v>
      </c>
      <c r="T43" s="87" t="s">
        <v>46</v>
      </c>
    </row>
    <row r="44" spans="1:21" ht="39" x14ac:dyDescent="0.15">
      <c r="A44" s="79" t="s">
        <v>309</v>
      </c>
      <c r="B44" s="177">
        <f t="shared" si="2"/>
        <v>33</v>
      </c>
      <c r="C44" s="77" t="s">
        <v>56</v>
      </c>
      <c r="E44" s="89" t="s">
        <v>49</v>
      </c>
      <c r="G44" s="75">
        <v>1</v>
      </c>
      <c r="H44" s="141">
        <v>20000</v>
      </c>
      <c r="I44" s="144"/>
      <c r="J44" s="150">
        <f>H44</f>
        <v>20000</v>
      </c>
      <c r="K44" s="141"/>
      <c r="L44" s="141"/>
      <c r="M44" s="143"/>
      <c r="N44" s="141">
        <f>J44+L44</f>
        <v>20000</v>
      </c>
      <c r="O44" s="141"/>
      <c r="P44" s="141">
        <f t="shared" ref="P44:P75" si="3">N44+P43</f>
        <v>454636</v>
      </c>
      <c r="R44" s="98" t="s">
        <v>51</v>
      </c>
      <c r="T44" s="90" t="s">
        <v>53</v>
      </c>
    </row>
    <row r="45" spans="1:21" ht="26" x14ac:dyDescent="0.15">
      <c r="A45" s="93" t="s">
        <v>311</v>
      </c>
      <c r="B45" s="177">
        <f t="shared" si="2"/>
        <v>34</v>
      </c>
      <c r="C45" s="93" t="s">
        <v>65</v>
      </c>
      <c r="E45" s="178" t="s">
        <v>310</v>
      </c>
      <c r="G45" s="75">
        <v>1</v>
      </c>
      <c r="H45" s="151">
        <v>13000</v>
      </c>
      <c r="I45" s="144"/>
      <c r="J45" s="141">
        <f>H45*G45</f>
        <v>13000</v>
      </c>
      <c r="K45" s="141"/>
      <c r="L45" s="141"/>
      <c r="M45" s="143"/>
      <c r="N45" s="141">
        <f>J45+L45</f>
        <v>13000</v>
      </c>
      <c r="O45" s="141"/>
      <c r="P45" s="141">
        <f t="shared" si="3"/>
        <v>467636</v>
      </c>
      <c r="R45" s="97">
        <v>3.4</v>
      </c>
      <c r="T45" s="90" t="s">
        <v>71</v>
      </c>
    </row>
    <row r="46" spans="1:21" x14ac:dyDescent="0.15">
      <c r="A46" s="79" t="s">
        <v>309</v>
      </c>
      <c r="B46" s="177">
        <f t="shared" si="2"/>
        <v>35</v>
      </c>
      <c r="C46" s="30" t="s">
        <v>107</v>
      </c>
      <c r="E46" s="95" t="s">
        <v>104</v>
      </c>
      <c r="G46" s="75">
        <v>1</v>
      </c>
      <c r="H46" s="141">
        <v>9882</v>
      </c>
      <c r="I46" s="142"/>
      <c r="J46" s="141">
        <v>9882</v>
      </c>
      <c r="K46" s="141"/>
      <c r="L46" s="141"/>
      <c r="M46" s="143"/>
      <c r="N46" s="141">
        <v>9882</v>
      </c>
      <c r="O46" s="141"/>
      <c r="P46" s="141">
        <f t="shared" si="3"/>
        <v>477518</v>
      </c>
      <c r="R46" s="98" t="s">
        <v>105</v>
      </c>
      <c r="T46" s="87" t="s">
        <v>106</v>
      </c>
    </row>
    <row r="47" spans="1:21" ht="26" x14ac:dyDescent="0.15">
      <c r="A47" s="79" t="s">
        <v>309</v>
      </c>
      <c r="B47" s="177">
        <f t="shared" si="2"/>
        <v>36</v>
      </c>
      <c r="C47" s="79" t="s">
        <v>39</v>
      </c>
      <c r="D47" s="26"/>
      <c r="E47" s="83" t="s">
        <v>40</v>
      </c>
      <c r="F47" s="23"/>
      <c r="G47" s="75">
        <v>1</v>
      </c>
      <c r="H47" s="148">
        <v>24000</v>
      </c>
      <c r="I47" s="142"/>
      <c r="J47" s="149">
        <v>24000</v>
      </c>
      <c r="K47" s="141"/>
      <c r="L47" s="141"/>
      <c r="M47" s="143"/>
      <c r="N47" s="141">
        <f>J47+L47</f>
        <v>24000</v>
      </c>
      <c r="O47" s="141"/>
      <c r="P47" s="141">
        <f t="shared" si="3"/>
        <v>501518</v>
      </c>
      <c r="Q47" s="25"/>
      <c r="R47" s="98" t="s">
        <v>42</v>
      </c>
      <c r="S47" s="25"/>
      <c r="T47" s="78" t="s">
        <v>41</v>
      </c>
    </row>
    <row r="48" spans="1:21" s="22" customFormat="1" ht="52" x14ac:dyDescent="0.15">
      <c r="A48" s="79" t="s">
        <v>309</v>
      </c>
      <c r="B48" s="177">
        <f t="shared" si="2"/>
        <v>37</v>
      </c>
      <c r="C48" s="77" t="s">
        <v>59</v>
      </c>
      <c r="D48" s="27"/>
      <c r="E48" s="80" t="s">
        <v>57</v>
      </c>
      <c r="F48" s="42"/>
      <c r="G48" s="75">
        <v>1</v>
      </c>
      <c r="H48" s="141">
        <v>3000</v>
      </c>
      <c r="I48" s="142"/>
      <c r="J48" s="141">
        <v>3000</v>
      </c>
      <c r="K48" s="145"/>
      <c r="L48" s="145"/>
      <c r="M48" s="146"/>
      <c r="N48" s="141">
        <f>J48+L48</f>
        <v>3000</v>
      </c>
      <c r="O48" s="141"/>
      <c r="P48" s="141">
        <f t="shared" si="3"/>
        <v>504518</v>
      </c>
      <c r="Q48" s="46"/>
      <c r="R48" s="98" t="s">
        <v>42</v>
      </c>
      <c r="S48" s="46"/>
      <c r="T48" s="87" t="s">
        <v>58</v>
      </c>
      <c r="U48" s="24"/>
    </row>
    <row r="49" spans="1:20" x14ac:dyDescent="0.15">
      <c r="A49" s="79" t="s">
        <v>309</v>
      </c>
      <c r="B49" s="177">
        <f t="shared" si="2"/>
        <v>38</v>
      </c>
      <c r="C49" s="77" t="s">
        <v>175</v>
      </c>
      <c r="E49" s="81" t="s">
        <v>165</v>
      </c>
      <c r="G49" s="75">
        <v>1</v>
      </c>
      <c r="H49" s="141">
        <v>8000</v>
      </c>
      <c r="I49" s="142"/>
      <c r="J49" s="141">
        <v>8000</v>
      </c>
      <c r="K49" s="141"/>
      <c r="L49" s="141"/>
      <c r="M49" s="143"/>
      <c r="N49" s="141">
        <v>8000</v>
      </c>
      <c r="O49" s="141"/>
      <c r="P49" s="141">
        <f t="shared" si="3"/>
        <v>512518</v>
      </c>
      <c r="R49" s="99" t="s">
        <v>182</v>
      </c>
      <c r="T49" s="129" t="s">
        <v>166</v>
      </c>
    </row>
    <row r="50" spans="1:20" ht="36" x14ac:dyDescent="0.15">
      <c r="A50" s="79" t="s">
        <v>309</v>
      </c>
      <c r="B50" s="177">
        <f t="shared" si="2"/>
        <v>39</v>
      </c>
      <c r="C50" s="77" t="s">
        <v>180</v>
      </c>
      <c r="E50" s="81" t="s">
        <v>167</v>
      </c>
      <c r="G50" s="75">
        <v>1</v>
      </c>
      <c r="H50" s="141">
        <v>20000</v>
      </c>
      <c r="I50" s="142"/>
      <c r="J50" s="141">
        <v>20000</v>
      </c>
      <c r="K50" s="141"/>
      <c r="L50" s="141"/>
      <c r="M50" s="143"/>
      <c r="N50" s="141">
        <v>20000</v>
      </c>
      <c r="O50" s="141"/>
      <c r="P50" s="141">
        <f t="shared" si="3"/>
        <v>532518</v>
      </c>
      <c r="R50" s="130" t="s">
        <v>161</v>
      </c>
      <c r="T50" s="129" t="s">
        <v>168</v>
      </c>
    </row>
    <row r="51" spans="1:20" ht="52" x14ac:dyDescent="0.15">
      <c r="A51" s="79" t="s">
        <v>309</v>
      </c>
      <c r="B51" s="177">
        <f t="shared" si="2"/>
        <v>40</v>
      </c>
      <c r="C51" s="77" t="s">
        <v>282</v>
      </c>
      <c r="E51" s="86" t="s">
        <v>227</v>
      </c>
      <c r="G51" s="75">
        <v>1</v>
      </c>
      <c r="H51" s="141">
        <v>9030</v>
      </c>
      <c r="I51" s="144"/>
      <c r="J51" s="151"/>
      <c r="K51" s="151"/>
      <c r="L51" s="151">
        <f>H51*G51</f>
        <v>9030</v>
      </c>
      <c r="M51" s="150"/>
      <c r="N51" s="151">
        <f t="shared" ref="N51:N56" si="4">J51+L51</f>
        <v>9030</v>
      </c>
      <c r="O51" s="145"/>
      <c r="P51" s="141">
        <f t="shared" si="3"/>
        <v>541548</v>
      </c>
      <c r="R51" s="137" t="s">
        <v>292</v>
      </c>
      <c r="T51" s="90" t="s">
        <v>254</v>
      </c>
    </row>
    <row r="52" spans="1:20" ht="39" x14ac:dyDescent="0.15">
      <c r="A52" s="79" t="s">
        <v>309</v>
      </c>
      <c r="B52" s="177">
        <f t="shared" si="2"/>
        <v>41</v>
      </c>
      <c r="C52" s="77" t="s">
        <v>284</v>
      </c>
      <c r="E52" s="86" t="s">
        <v>229</v>
      </c>
      <c r="G52" s="75">
        <v>13</v>
      </c>
      <c r="H52" s="141">
        <v>1590.3</v>
      </c>
      <c r="I52" s="144"/>
      <c r="J52" s="151"/>
      <c r="K52" s="151"/>
      <c r="L52" s="151">
        <f>H52*G52</f>
        <v>20673.899999999998</v>
      </c>
      <c r="M52" s="150"/>
      <c r="N52" s="151">
        <f t="shared" si="4"/>
        <v>20673.899999999998</v>
      </c>
      <c r="O52" s="145"/>
      <c r="P52" s="141">
        <f t="shared" si="3"/>
        <v>562221.9</v>
      </c>
      <c r="R52" s="137" t="s">
        <v>294</v>
      </c>
      <c r="T52" s="90" t="s">
        <v>256</v>
      </c>
    </row>
    <row r="53" spans="1:20" ht="52" x14ac:dyDescent="0.15">
      <c r="A53" s="79" t="s">
        <v>309</v>
      </c>
      <c r="B53" s="177">
        <f t="shared" si="2"/>
        <v>42</v>
      </c>
      <c r="C53" s="77" t="s">
        <v>284</v>
      </c>
      <c r="E53" s="89" t="s">
        <v>230</v>
      </c>
      <c r="G53" s="75">
        <v>1</v>
      </c>
      <c r="H53" s="141">
        <v>3250</v>
      </c>
      <c r="I53" s="144"/>
      <c r="J53" s="150"/>
      <c r="K53" s="151"/>
      <c r="L53" s="151">
        <f>H53*G53</f>
        <v>3250</v>
      </c>
      <c r="M53" s="150"/>
      <c r="N53" s="151">
        <f t="shared" si="4"/>
        <v>3250</v>
      </c>
      <c r="O53" s="145"/>
      <c r="P53" s="141">
        <f t="shared" si="3"/>
        <v>565471.9</v>
      </c>
      <c r="R53" s="137" t="s">
        <v>294</v>
      </c>
      <c r="T53" s="90" t="s">
        <v>257</v>
      </c>
    </row>
    <row r="54" spans="1:20" ht="39" x14ac:dyDescent="0.15">
      <c r="A54" s="79" t="s">
        <v>309</v>
      </c>
      <c r="B54" s="177">
        <f t="shared" si="2"/>
        <v>43</v>
      </c>
      <c r="C54" s="79" t="s">
        <v>47</v>
      </c>
      <c r="D54" s="91"/>
      <c r="E54" s="83" t="s">
        <v>14</v>
      </c>
      <c r="F54" s="23"/>
      <c r="G54" s="75">
        <v>1</v>
      </c>
      <c r="H54" s="148">
        <v>7000</v>
      </c>
      <c r="I54" s="142"/>
      <c r="J54" s="149">
        <f>H54*G54</f>
        <v>7000</v>
      </c>
      <c r="K54" s="141"/>
      <c r="L54" s="141"/>
      <c r="M54" s="143"/>
      <c r="N54" s="141">
        <f t="shared" si="4"/>
        <v>7000</v>
      </c>
      <c r="O54" s="141"/>
      <c r="P54" s="141">
        <f t="shared" si="3"/>
        <v>572471.9</v>
      </c>
      <c r="Q54" s="25"/>
      <c r="R54" s="98" t="s">
        <v>48</v>
      </c>
      <c r="S54" s="25"/>
      <c r="T54" s="78" t="s">
        <v>313</v>
      </c>
    </row>
    <row r="55" spans="1:20" ht="26" x14ac:dyDescent="0.15">
      <c r="A55" s="79" t="s">
        <v>309</v>
      </c>
      <c r="B55" s="177">
        <f t="shared" si="2"/>
        <v>44</v>
      </c>
      <c r="C55" s="77" t="s">
        <v>56</v>
      </c>
      <c r="E55" s="89" t="s">
        <v>49</v>
      </c>
      <c r="G55" s="75">
        <v>1</v>
      </c>
      <c r="H55" s="141">
        <v>25000</v>
      </c>
      <c r="I55" s="144"/>
      <c r="J55" s="150">
        <f>H55</f>
        <v>25000</v>
      </c>
      <c r="K55" s="141"/>
      <c r="L55" s="141"/>
      <c r="M55" s="143"/>
      <c r="N55" s="141">
        <f t="shared" si="4"/>
        <v>25000</v>
      </c>
      <c r="O55" s="141"/>
      <c r="P55" s="141">
        <f t="shared" si="3"/>
        <v>597471.9</v>
      </c>
      <c r="R55" s="97">
        <v>5.0999999999999996</v>
      </c>
      <c r="T55" s="74" t="s">
        <v>54</v>
      </c>
    </row>
    <row r="56" spans="1:20" ht="26" x14ac:dyDescent="0.15">
      <c r="A56" s="79" t="s">
        <v>309</v>
      </c>
      <c r="B56" s="177">
        <f t="shared" si="2"/>
        <v>45</v>
      </c>
      <c r="C56" s="93" t="s">
        <v>79</v>
      </c>
      <c r="D56" s="94"/>
      <c r="E56" s="84" t="s">
        <v>80</v>
      </c>
      <c r="G56" s="75">
        <v>1</v>
      </c>
      <c r="H56" s="141">
        <v>3127</v>
      </c>
      <c r="I56" s="142"/>
      <c r="J56" s="141"/>
      <c r="K56" s="141"/>
      <c r="L56" s="141">
        <f>H56</f>
        <v>3127</v>
      </c>
      <c r="M56" s="143"/>
      <c r="N56" s="141">
        <f t="shared" si="4"/>
        <v>3127</v>
      </c>
      <c r="O56" s="141"/>
      <c r="P56" s="141">
        <f t="shared" si="3"/>
        <v>600598.9</v>
      </c>
      <c r="R56" s="97" t="s">
        <v>94</v>
      </c>
      <c r="T56" s="87" t="s">
        <v>90</v>
      </c>
    </row>
    <row r="57" spans="1:20" ht="65" x14ac:dyDescent="0.15">
      <c r="A57" s="79" t="s">
        <v>309</v>
      </c>
      <c r="B57" s="177">
        <f t="shared" si="2"/>
        <v>46</v>
      </c>
      <c r="C57" s="119" t="s">
        <v>121</v>
      </c>
      <c r="D57" s="109"/>
      <c r="E57" s="110" t="s">
        <v>122</v>
      </c>
      <c r="F57" s="111"/>
      <c r="G57" s="112">
        <v>15</v>
      </c>
      <c r="H57" s="153">
        <v>1709</v>
      </c>
      <c r="I57" s="154"/>
      <c r="J57" s="153"/>
      <c r="K57" s="155"/>
      <c r="L57" s="153">
        <f>SUM(G57*H57)</f>
        <v>25635</v>
      </c>
      <c r="M57" s="155"/>
      <c r="N57" s="153">
        <f>SUM(J57+L57)</f>
        <v>25635</v>
      </c>
      <c r="O57" s="156"/>
      <c r="P57" s="141">
        <f t="shared" si="3"/>
        <v>626233.9</v>
      </c>
      <c r="Q57" s="113"/>
      <c r="R57" s="119" t="s">
        <v>189</v>
      </c>
      <c r="S57" s="120"/>
      <c r="T57" s="127" t="s">
        <v>123</v>
      </c>
    </row>
    <row r="58" spans="1:20" ht="78" x14ac:dyDescent="0.15">
      <c r="A58" s="79" t="s">
        <v>309</v>
      </c>
      <c r="B58" s="177">
        <f t="shared" si="2"/>
        <v>47</v>
      </c>
      <c r="C58" s="119" t="s">
        <v>124</v>
      </c>
      <c r="D58" s="109"/>
      <c r="E58" s="110" t="s">
        <v>125</v>
      </c>
      <c r="F58" s="111"/>
      <c r="G58" s="112">
        <v>1</v>
      </c>
      <c r="H58" s="153">
        <v>8995</v>
      </c>
      <c r="I58" s="154"/>
      <c r="J58" s="153"/>
      <c r="K58" s="155"/>
      <c r="L58" s="153">
        <f>SUM(G58*H58)</f>
        <v>8995</v>
      </c>
      <c r="M58" s="155"/>
      <c r="N58" s="153">
        <f>SUM(J58+L58)</f>
        <v>8995</v>
      </c>
      <c r="O58" s="156"/>
      <c r="P58" s="141">
        <f t="shared" si="3"/>
        <v>635228.9</v>
      </c>
      <c r="Q58" s="113"/>
      <c r="R58" s="119" t="s">
        <v>190</v>
      </c>
      <c r="S58" s="120"/>
      <c r="T58" s="127" t="s">
        <v>126</v>
      </c>
    </row>
    <row r="59" spans="1:20" x14ac:dyDescent="0.15">
      <c r="A59" s="79" t="s">
        <v>309</v>
      </c>
      <c r="B59" s="177">
        <f t="shared" si="2"/>
        <v>48</v>
      </c>
      <c r="C59" s="108" t="s">
        <v>127</v>
      </c>
      <c r="D59" s="109"/>
      <c r="E59" s="110" t="s">
        <v>128</v>
      </c>
      <c r="F59" s="111"/>
      <c r="G59" s="112">
        <v>3</v>
      </c>
      <c r="H59" s="153">
        <v>4750</v>
      </c>
      <c r="I59" s="154">
        <v>14250</v>
      </c>
      <c r="J59" s="153"/>
      <c r="K59" s="155"/>
      <c r="L59" s="153">
        <f>SUM(G59*H59)</f>
        <v>14250</v>
      </c>
      <c r="M59" s="155"/>
      <c r="N59" s="153">
        <f>SUM(J59+L59)</f>
        <v>14250</v>
      </c>
      <c r="O59" s="156"/>
      <c r="P59" s="141">
        <f t="shared" si="3"/>
        <v>649478.9</v>
      </c>
      <c r="Q59" s="113"/>
      <c r="R59" s="119" t="s">
        <v>129</v>
      </c>
      <c r="S59" s="115"/>
      <c r="T59" s="127" t="s">
        <v>130</v>
      </c>
    </row>
    <row r="60" spans="1:20" x14ac:dyDescent="0.15">
      <c r="A60" s="79" t="s">
        <v>309</v>
      </c>
      <c r="B60" s="177">
        <f t="shared" si="2"/>
        <v>49</v>
      </c>
      <c r="C60" s="77" t="s">
        <v>175</v>
      </c>
      <c r="E60" s="81" t="s">
        <v>169</v>
      </c>
      <c r="G60" s="75">
        <v>1</v>
      </c>
      <c r="H60" s="141">
        <v>7500</v>
      </c>
      <c r="I60" s="142"/>
      <c r="J60" s="141">
        <v>7500</v>
      </c>
      <c r="K60" s="141"/>
      <c r="L60" s="141"/>
      <c r="M60" s="143"/>
      <c r="N60" s="141">
        <v>7500</v>
      </c>
      <c r="O60" s="141"/>
      <c r="P60" s="141">
        <f t="shared" si="3"/>
        <v>656978.9</v>
      </c>
      <c r="R60" s="99" t="s">
        <v>183</v>
      </c>
      <c r="T60" s="129" t="s">
        <v>170</v>
      </c>
    </row>
    <row r="61" spans="1:20" x14ac:dyDescent="0.15">
      <c r="A61" s="79" t="s">
        <v>309</v>
      </c>
      <c r="B61" s="177">
        <f t="shared" si="2"/>
        <v>50</v>
      </c>
      <c r="C61" s="77" t="s">
        <v>180</v>
      </c>
      <c r="E61" s="81" t="s">
        <v>173</v>
      </c>
      <c r="G61" s="75">
        <v>1</v>
      </c>
      <c r="H61" s="141">
        <v>24000</v>
      </c>
      <c r="I61" s="142"/>
      <c r="J61" s="141">
        <v>24000</v>
      </c>
      <c r="K61" s="141"/>
      <c r="L61" s="141"/>
      <c r="M61" s="143"/>
      <c r="N61" s="141">
        <v>24000</v>
      </c>
      <c r="O61" s="141"/>
      <c r="P61" s="141">
        <f t="shared" si="3"/>
        <v>680978.9</v>
      </c>
      <c r="R61" s="99" t="s">
        <v>185</v>
      </c>
      <c r="T61" s="129" t="s">
        <v>174</v>
      </c>
    </row>
    <row r="62" spans="1:20" ht="26" x14ac:dyDescent="0.15">
      <c r="A62" s="79" t="s">
        <v>309</v>
      </c>
      <c r="B62" s="177">
        <f t="shared" si="2"/>
        <v>51</v>
      </c>
      <c r="C62" s="77" t="s">
        <v>305</v>
      </c>
      <c r="E62" s="88" t="s">
        <v>193</v>
      </c>
      <c r="G62" s="75">
        <v>1</v>
      </c>
      <c r="H62" s="141">
        <v>2500</v>
      </c>
      <c r="I62" s="144"/>
      <c r="J62" s="141">
        <v>2500</v>
      </c>
      <c r="K62" s="145"/>
      <c r="L62" s="145"/>
      <c r="M62" s="146"/>
      <c r="N62" s="141">
        <v>2500</v>
      </c>
      <c r="O62" s="145"/>
      <c r="P62" s="141">
        <f t="shared" si="3"/>
        <v>683478.9</v>
      </c>
      <c r="R62" s="99" t="s">
        <v>219</v>
      </c>
      <c r="T62" s="90" t="s">
        <v>207</v>
      </c>
    </row>
    <row r="63" spans="1:20" x14ac:dyDescent="0.15">
      <c r="A63" s="79" t="s">
        <v>309</v>
      </c>
      <c r="B63" s="177">
        <f t="shared" si="2"/>
        <v>52</v>
      </c>
      <c r="C63" s="77" t="s">
        <v>306</v>
      </c>
      <c r="E63" s="88" t="s">
        <v>195</v>
      </c>
      <c r="G63" s="75">
        <v>1</v>
      </c>
      <c r="H63" s="141">
        <v>2800</v>
      </c>
      <c r="I63" s="144"/>
      <c r="J63" s="141">
        <f>H63*G63</f>
        <v>2800</v>
      </c>
      <c r="K63" s="145"/>
      <c r="L63" s="141"/>
      <c r="M63" s="146"/>
      <c r="N63" s="141">
        <v>2800</v>
      </c>
      <c r="O63" s="145"/>
      <c r="P63" s="141">
        <f t="shared" si="3"/>
        <v>686278.9</v>
      </c>
      <c r="R63" s="99" t="s">
        <v>221</v>
      </c>
      <c r="T63" s="90" t="s">
        <v>209</v>
      </c>
    </row>
    <row r="64" spans="1:20" ht="26" x14ac:dyDescent="0.15">
      <c r="A64" s="79" t="s">
        <v>309</v>
      </c>
      <c r="B64" s="177">
        <f t="shared" si="2"/>
        <v>53</v>
      </c>
      <c r="C64" s="77" t="s">
        <v>306</v>
      </c>
      <c r="E64" s="88" t="s">
        <v>196</v>
      </c>
      <c r="G64" s="75">
        <v>1</v>
      </c>
      <c r="H64" s="141">
        <v>4750</v>
      </c>
      <c r="I64" s="144"/>
      <c r="J64" s="141">
        <f>H64*G64</f>
        <v>4750</v>
      </c>
      <c r="K64" s="145"/>
      <c r="L64" s="141"/>
      <c r="M64" s="146"/>
      <c r="N64" s="141">
        <v>4750</v>
      </c>
      <c r="O64" s="145"/>
      <c r="P64" s="141">
        <f t="shared" si="3"/>
        <v>691028.9</v>
      </c>
      <c r="R64" s="99" t="s">
        <v>221</v>
      </c>
      <c r="T64" s="133" t="s">
        <v>210</v>
      </c>
    </row>
    <row r="65" spans="1:21" ht="26" x14ac:dyDescent="0.15">
      <c r="A65" s="79" t="s">
        <v>309</v>
      </c>
      <c r="B65" s="177">
        <f t="shared" si="2"/>
        <v>54</v>
      </c>
      <c r="C65" s="77" t="s">
        <v>306</v>
      </c>
      <c r="D65" s="26"/>
      <c r="E65" s="92" t="s">
        <v>197</v>
      </c>
      <c r="F65" s="23"/>
      <c r="G65" s="75">
        <v>1</v>
      </c>
      <c r="H65" s="141">
        <v>2500</v>
      </c>
      <c r="I65" s="140"/>
      <c r="J65" s="145"/>
      <c r="K65" s="145"/>
      <c r="L65" s="141">
        <v>2500</v>
      </c>
      <c r="M65" s="139"/>
      <c r="N65" s="141">
        <v>2500</v>
      </c>
      <c r="O65" s="145"/>
      <c r="P65" s="141">
        <f t="shared" si="3"/>
        <v>693528.9</v>
      </c>
      <c r="Q65" s="25"/>
      <c r="R65" s="99" t="s">
        <v>222</v>
      </c>
      <c r="S65" s="25"/>
      <c r="T65" s="90" t="s">
        <v>211</v>
      </c>
    </row>
    <row r="66" spans="1:21" s="22" customFormat="1" ht="26" x14ac:dyDescent="0.15">
      <c r="A66" s="79" t="s">
        <v>309</v>
      </c>
      <c r="B66" s="177">
        <f t="shared" si="2"/>
        <v>55</v>
      </c>
      <c r="C66" s="77" t="s">
        <v>307</v>
      </c>
      <c r="D66" s="27"/>
      <c r="E66" s="84" t="s">
        <v>198</v>
      </c>
      <c r="F66" s="42"/>
      <c r="G66" s="75">
        <v>1</v>
      </c>
      <c r="H66" s="141">
        <v>1000</v>
      </c>
      <c r="I66" s="144"/>
      <c r="J66" s="141">
        <v>1000</v>
      </c>
      <c r="K66" s="145"/>
      <c r="L66" s="141"/>
      <c r="M66" s="146"/>
      <c r="N66" s="141">
        <v>1000</v>
      </c>
      <c r="O66" s="145"/>
      <c r="P66" s="141">
        <f t="shared" si="3"/>
        <v>694528.9</v>
      </c>
      <c r="Q66" s="46"/>
      <c r="R66" s="99" t="s">
        <v>223</v>
      </c>
      <c r="S66" s="46"/>
      <c r="T66" s="90" t="s">
        <v>212</v>
      </c>
      <c r="U66" s="24"/>
    </row>
    <row r="67" spans="1:21" ht="26" x14ac:dyDescent="0.15">
      <c r="A67" s="79" t="s">
        <v>309</v>
      </c>
      <c r="B67" s="177">
        <f t="shared" si="2"/>
        <v>56</v>
      </c>
      <c r="C67" s="77" t="s">
        <v>307</v>
      </c>
      <c r="E67" s="88" t="s">
        <v>199</v>
      </c>
      <c r="G67" s="75">
        <v>1</v>
      </c>
      <c r="H67" s="141">
        <v>2400</v>
      </c>
      <c r="I67" s="144"/>
      <c r="J67" s="141">
        <f>H67*G67</f>
        <v>2400</v>
      </c>
      <c r="K67" s="145"/>
      <c r="L67" s="141"/>
      <c r="M67" s="146"/>
      <c r="N67" s="141">
        <v>2400</v>
      </c>
      <c r="O67" s="145"/>
      <c r="P67" s="141">
        <f t="shared" si="3"/>
        <v>696928.9</v>
      </c>
      <c r="R67" s="187" t="s">
        <v>224</v>
      </c>
      <c r="T67" s="90" t="s">
        <v>213</v>
      </c>
    </row>
    <row r="68" spans="1:21" ht="26" x14ac:dyDescent="0.15">
      <c r="A68" s="79" t="s">
        <v>309</v>
      </c>
      <c r="B68" s="177">
        <f t="shared" si="2"/>
        <v>57</v>
      </c>
      <c r="C68" s="77" t="s">
        <v>306</v>
      </c>
      <c r="E68" s="84" t="s">
        <v>200</v>
      </c>
      <c r="G68" s="75">
        <v>1</v>
      </c>
      <c r="H68" s="141">
        <v>599</v>
      </c>
      <c r="I68" s="144"/>
      <c r="J68" s="141">
        <v>599</v>
      </c>
      <c r="K68" s="141"/>
      <c r="L68" s="141"/>
      <c r="M68" s="146"/>
      <c r="N68" s="141">
        <v>599</v>
      </c>
      <c r="O68" s="145"/>
      <c r="P68" s="141">
        <f t="shared" si="3"/>
        <v>697527.9</v>
      </c>
      <c r="R68" s="173">
        <v>1.7</v>
      </c>
      <c r="T68" s="90" t="s">
        <v>214</v>
      </c>
    </row>
    <row r="69" spans="1:21" ht="39" x14ac:dyDescent="0.15">
      <c r="A69" s="79" t="s">
        <v>309</v>
      </c>
      <c r="B69" s="177">
        <f t="shared" si="2"/>
        <v>58</v>
      </c>
      <c r="C69" s="77" t="s">
        <v>306</v>
      </c>
      <c r="E69" s="84" t="s">
        <v>201</v>
      </c>
      <c r="G69" s="75">
        <v>1</v>
      </c>
      <c r="H69" s="141">
        <v>6655</v>
      </c>
      <c r="I69" s="144"/>
      <c r="J69" s="141"/>
      <c r="K69" s="141"/>
      <c r="L69" s="141">
        <v>6655</v>
      </c>
      <c r="M69" s="146"/>
      <c r="N69" s="141">
        <v>6655</v>
      </c>
      <c r="O69" s="145"/>
      <c r="P69" s="141">
        <f t="shared" si="3"/>
        <v>704182.9</v>
      </c>
      <c r="R69" s="174" t="s">
        <v>225</v>
      </c>
      <c r="T69" s="90" t="s">
        <v>215</v>
      </c>
    </row>
    <row r="70" spans="1:21" ht="52" x14ac:dyDescent="0.15">
      <c r="A70" s="79" t="s">
        <v>309</v>
      </c>
      <c r="B70" s="177">
        <f t="shared" si="2"/>
        <v>59</v>
      </c>
      <c r="C70" s="77" t="s">
        <v>285</v>
      </c>
      <c r="E70" s="89" t="s">
        <v>231</v>
      </c>
      <c r="G70" s="75">
        <v>1</v>
      </c>
      <c r="H70" s="141">
        <v>40000</v>
      </c>
      <c r="I70" s="144"/>
      <c r="J70" s="151"/>
      <c r="K70" s="151"/>
      <c r="L70" s="151">
        <f>H70*G70</f>
        <v>40000</v>
      </c>
      <c r="M70" s="150"/>
      <c r="N70" s="151">
        <f>J70+L70</f>
        <v>40000</v>
      </c>
      <c r="O70" s="145"/>
      <c r="P70" s="141">
        <f t="shared" si="3"/>
        <v>744182.9</v>
      </c>
      <c r="R70" s="175" t="s">
        <v>295</v>
      </c>
      <c r="T70" s="133" t="s">
        <v>258</v>
      </c>
    </row>
    <row r="71" spans="1:21" ht="52" x14ac:dyDescent="0.15">
      <c r="A71" s="79" t="s">
        <v>309</v>
      </c>
      <c r="B71" s="177">
        <f t="shared" si="2"/>
        <v>60</v>
      </c>
      <c r="C71" s="77" t="s">
        <v>286</v>
      </c>
      <c r="E71" s="89" t="s">
        <v>232</v>
      </c>
      <c r="G71" s="75">
        <v>1</v>
      </c>
      <c r="H71" s="141">
        <v>45000</v>
      </c>
      <c r="I71" s="144"/>
      <c r="J71" s="151"/>
      <c r="K71" s="151"/>
      <c r="L71" s="151">
        <f>H71*G71</f>
        <v>45000</v>
      </c>
      <c r="M71" s="150"/>
      <c r="N71" s="151">
        <f>J71+L71</f>
        <v>45000</v>
      </c>
      <c r="O71" s="145"/>
      <c r="P71" s="141">
        <f t="shared" si="3"/>
        <v>789182.9</v>
      </c>
      <c r="R71" s="179" t="s">
        <v>295</v>
      </c>
      <c r="T71" s="90" t="s">
        <v>259</v>
      </c>
    </row>
    <row r="72" spans="1:21" ht="26" x14ac:dyDescent="0.15">
      <c r="A72" s="79" t="s">
        <v>309</v>
      </c>
      <c r="B72" s="177">
        <f t="shared" si="2"/>
        <v>61</v>
      </c>
      <c r="C72" s="77" t="s">
        <v>79</v>
      </c>
      <c r="D72" s="94"/>
      <c r="E72" s="84" t="s">
        <v>81</v>
      </c>
      <c r="G72" s="75">
        <v>1</v>
      </c>
      <c r="H72" s="141">
        <v>35000</v>
      </c>
      <c r="I72" s="142"/>
      <c r="J72" s="141">
        <f>H72*G72</f>
        <v>35000</v>
      </c>
      <c r="K72" s="141"/>
      <c r="L72" s="141"/>
      <c r="M72" s="143"/>
      <c r="N72" s="141">
        <f>J72+L72</f>
        <v>35000</v>
      </c>
      <c r="O72" s="141"/>
      <c r="P72" s="141">
        <f t="shared" si="3"/>
        <v>824182.9</v>
      </c>
      <c r="R72" s="188">
        <v>1.2</v>
      </c>
      <c r="T72" s="90" t="s">
        <v>91</v>
      </c>
    </row>
    <row r="73" spans="1:21" ht="26" x14ac:dyDescent="0.15">
      <c r="A73" s="79" t="s">
        <v>309</v>
      </c>
      <c r="B73" s="177">
        <f t="shared" si="2"/>
        <v>62</v>
      </c>
      <c r="C73" s="119" t="s">
        <v>131</v>
      </c>
      <c r="D73" s="109"/>
      <c r="E73" s="110" t="s">
        <v>132</v>
      </c>
      <c r="F73" s="111"/>
      <c r="G73" s="112">
        <v>1</v>
      </c>
      <c r="H73" s="153">
        <v>2816.88</v>
      </c>
      <c r="I73" s="154">
        <v>2817</v>
      </c>
      <c r="J73" s="153"/>
      <c r="K73" s="155"/>
      <c r="L73" s="153">
        <f>SUM(G73*H73)</f>
        <v>2816.88</v>
      </c>
      <c r="M73" s="155"/>
      <c r="N73" s="153">
        <f>SUM(J73+L73)</f>
        <v>2816.88</v>
      </c>
      <c r="O73" s="156"/>
      <c r="P73" s="141">
        <f t="shared" si="3"/>
        <v>826999.78</v>
      </c>
      <c r="Q73" s="113"/>
      <c r="R73" s="180" t="s">
        <v>189</v>
      </c>
      <c r="S73" s="115"/>
      <c r="T73" s="127" t="s">
        <v>133</v>
      </c>
    </row>
    <row r="74" spans="1:21" ht="65" x14ac:dyDescent="0.15">
      <c r="A74" s="79" t="s">
        <v>309</v>
      </c>
      <c r="B74" s="177">
        <f t="shared" si="2"/>
        <v>63</v>
      </c>
      <c r="C74" s="119" t="s">
        <v>118</v>
      </c>
      <c r="D74" s="121"/>
      <c r="E74" s="110" t="s">
        <v>134</v>
      </c>
      <c r="F74" s="122"/>
      <c r="G74" s="112">
        <v>18</v>
      </c>
      <c r="H74" s="153">
        <v>3995</v>
      </c>
      <c r="I74" s="156">
        <v>71910</v>
      </c>
      <c r="J74" s="153"/>
      <c r="K74" s="153"/>
      <c r="L74" s="153">
        <f>SUM(G74*H74)</f>
        <v>71910</v>
      </c>
      <c r="M74" s="153"/>
      <c r="N74" s="153">
        <f>SUM(J74+L74)</f>
        <v>71910</v>
      </c>
      <c r="O74" s="156"/>
      <c r="P74" s="141">
        <f t="shared" si="3"/>
        <v>898909.78</v>
      </c>
      <c r="Q74" s="123"/>
      <c r="R74" s="131" t="s">
        <v>189</v>
      </c>
      <c r="S74" s="114"/>
      <c r="T74" s="127" t="s">
        <v>135</v>
      </c>
    </row>
    <row r="75" spans="1:21" ht="26" x14ac:dyDescent="0.15">
      <c r="A75" s="79" t="s">
        <v>309</v>
      </c>
      <c r="B75" s="177">
        <f t="shared" si="2"/>
        <v>64</v>
      </c>
      <c r="C75" s="119" t="s">
        <v>136</v>
      </c>
      <c r="D75" s="109"/>
      <c r="E75" s="110" t="s">
        <v>137</v>
      </c>
      <c r="F75" s="111"/>
      <c r="G75" s="112">
        <v>1</v>
      </c>
      <c r="H75" s="153">
        <v>6500</v>
      </c>
      <c r="I75" s="154"/>
      <c r="J75" s="153"/>
      <c r="K75" s="155">
        <v>6500</v>
      </c>
      <c r="L75" s="153">
        <f>SUM(G75*H75)</f>
        <v>6500</v>
      </c>
      <c r="M75" s="155">
        <v>6500</v>
      </c>
      <c r="N75" s="153">
        <f>SUM(J75+L75)</f>
        <v>6500</v>
      </c>
      <c r="O75" s="156"/>
      <c r="P75" s="141">
        <f t="shared" si="3"/>
        <v>905409.78</v>
      </c>
      <c r="Q75" s="113"/>
      <c r="R75" s="131" t="s">
        <v>191</v>
      </c>
      <c r="S75" s="120"/>
      <c r="T75" s="127" t="s">
        <v>138</v>
      </c>
    </row>
    <row r="76" spans="1:21" ht="26" x14ac:dyDescent="0.15">
      <c r="A76" s="79" t="s">
        <v>309</v>
      </c>
      <c r="B76" s="177">
        <f t="shared" si="2"/>
        <v>65</v>
      </c>
      <c r="C76" s="108" t="s">
        <v>127</v>
      </c>
      <c r="D76" s="109"/>
      <c r="E76" s="110" t="s">
        <v>139</v>
      </c>
      <c r="F76" s="111"/>
      <c r="G76" s="112">
        <v>2</v>
      </c>
      <c r="H76" s="153">
        <v>2999</v>
      </c>
      <c r="I76" s="154">
        <v>5998</v>
      </c>
      <c r="J76" s="153"/>
      <c r="K76" s="155"/>
      <c r="L76" s="153">
        <f>SUM(G76*H76)</f>
        <v>5998</v>
      </c>
      <c r="M76" s="155"/>
      <c r="N76" s="153">
        <f>SUM(J76+L76)</f>
        <v>5998</v>
      </c>
      <c r="O76" s="156"/>
      <c r="P76" s="141">
        <f t="shared" ref="P76:P107" si="5">N76+P75</f>
        <v>911407.78</v>
      </c>
      <c r="Q76" s="113"/>
      <c r="R76" s="131" t="s">
        <v>189</v>
      </c>
      <c r="S76" s="115"/>
      <c r="T76" s="127" t="s">
        <v>140</v>
      </c>
    </row>
    <row r="77" spans="1:21" ht="65" x14ac:dyDescent="0.15">
      <c r="A77" s="79" t="s">
        <v>309</v>
      </c>
      <c r="B77" s="177">
        <f t="shared" si="2"/>
        <v>66</v>
      </c>
      <c r="C77" s="77" t="s">
        <v>306</v>
      </c>
      <c r="E77" s="88" t="s">
        <v>202</v>
      </c>
      <c r="G77" s="75">
        <v>2</v>
      </c>
      <c r="H77" s="141">
        <v>1749</v>
      </c>
      <c r="I77" s="144"/>
      <c r="J77" s="152"/>
      <c r="K77" s="152"/>
      <c r="L77" s="141">
        <v>3498</v>
      </c>
      <c r="M77" s="146"/>
      <c r="N77" s="141">
        <v>3498</v>
      </c>
      <c r="O77" s="145"/>
      <c r="P77" s="141">
        <f t="shared" si="5"/>
        <v>914905.78</v>
      </c>
      <c r="R77" s="174" t="s">
        <v>221</v>
      </c>
      <c r="T77" s="90" t="s">
        <v>216</v>
      </c>
    </row>
    <row r="78" spans="1:21" ht="39" x14ac:dyDescent="0.15">
      <c r="A78" s="79" t="s">
        <v>309</v>
      </c>
      <c r="B78" s="177">
        <f t="shared" si="2"/>
        <v>67</v>
      </c>
      <c r="C78" s="77" t="s">
        <v>306</v>
      </c>
      <c r="E78" s="84" t="s">
        <v>203</v>
      </c>
      <c r="G78" s="75">
        <v>1</v>
      </c>
      <c r="H78" s="141">
        <v>9950</v>
      </c>
      <c r="I78" s="144"/>
      <c r="J78" s="141"/>
      <c r="K78" s="141"/>
      <c r="L78" s="141">
        <v>9950</v>
      </c>
      <c r="M78" s="146"/>
      <c r="N78" s="141">
        <v>9950</v>
      </c>
      <c r="O78" s="145"/>
      <c r="P78" s="141">
        <f t="shared" si="5"/>
        <v>924855.78</v>
      </c>
      <c r="R78" s="174" t="s">
        <v>222</v>
      </c>
      <c r="T78" s="90" t="s">
        <v>217</v>
      </c>
    </row>
    <row r="79" spans="1:21" ht="26" x14ac:dyDescent="0.15">
      <c r="A79" s="79" t="s">
        <v>309</v>
      </c>
      <c r="B79" s="177">
        <f t="shared" ref="B79:B121" si="6">B78+1</f>
        <v>68</v>
      </c>
      <c r="C79" s="77" t="s">
        <v>306</v>
      </c>
      <c r="E79" s="84" t="s">
        <v>204</v>
      </c>
      <c r="G79" s="75">
        <v>1</v>
      </c>
      <c r="H79" s="141">
        <v>10175</v>
      </c>
      <c r="I79" s="144"/>
      <c r="J79" s="141"/>
      <c r="K79" s="141"/>
      <c r="L79" s="141">
        <v>10175</v>
      </c>
      <c r="M79" s="146"/>
      <c r="N79" s="141">
        <v>10175</v>
      </c>
      <c r="O79" s="145"/>
      <c r="P79" s="141">
        <f t="shared" si="5"/>
        <v>935030.78</v>
      </c>
      <c r="R79" s="173">
        <v>1.7</v>
      </c>
      <c r="T79" s="90" t="s">
        <v>218</v>
      </c>
    </row>
    <row r="80" spans="1:21" ht="39" x14ac:dyDescent="0.15">
      <c r="A80" s="79" t="s">
        <v>309</v>
      </c>
      <c r="B80" s="177">
        <f t="shared" si="6"/>
        <v>69</v>
      </c>
      <c r="C80" s="77" t="s">
        <v>306</v>
      </c>
      <c r="E80" s="88" t="s">
        <v>205</v>
      </c>
      <c r="G80" s="75">
        <v>1</v>
      </c>
      <c r="H80" s="141">
        <v>23290</v>
      </c>
      <c r="I80" s="144"/>
      <c r="J80" s="141"/>
      <c r="K80" s="141"/>
      <c r="L80" s="141">
        <v>23290</v>
      </c>
      <c r="M80" s="146"/>
      <c r="N80" s="141">
        <v>23290</v>
      </c>
      <c r="O80" s="145"/>
      <c r="P80" s="141">
        <f t="shared" si="5"/>
        <v>958320.78</v>
      </c>
      <c r="R80" s="174" t="s">
        <v>222</v>
      </c>
      <c r="T80" s="90" t="s">
        <v>217</v>
      </c>
    </row>
    <row r="81" spans="1:21" ht="39" x14ac:dyDescent="0.15">
      <c r="A81" s="79" t="s">
        <v>309</v>
      </c>
      <c r="B81" s="177">
        <f t="shared" si="6"/>
        <v>70</v>
      </c>
      <c r="C81" s="77" t="s">
        <v>287</v>
      </c>
      <c r="E81" s="89" t="s">
        <v>233</v>
      </c>
      <c r="F81" s="42">
        <v>0</v>
      </c>
      <c r="G81" s="75">
        <v>1</v>
      </c>
      <c r="H81" s="141">
        <v>2795</v>
      </c>
      <c r="I81" s="144"/>
      <c r="J81" s="151"/>
      <c r="K81" s="151"/>
      <c r="L81" s="151">
        <f>H81*G81</f>
        <v>2795</v>
      </c>
      <c r="M81" s="150"/>
      <c r="N81" s="151">
        <f>J81+L81</f>
        <v>2795</v>
      </c>
      <c r="O81" s="145"/>
      <c r="P81" s="141">
        <f t="shared" si="5"/>
        <v>961115.78</v>
      </c>
      <c r="R81" s="175" t="s">
        <v>295</v>
      </c>
      <c r="T81" s="133" t="s">
        <v>260</v>
      </c>
    </row>
    <row r="82" spans="1:21" ht="65" x14ac:dyDescent="0.15">
      <c r="A82" s="79" t="s">
        <v>309</v>
      </c>
      <c r="B82" s="177">
        <f t="shared" si="6"/>
        <v>71</v>
      </c>
      <c r="C82" s="77" t="s">
        <v>286</v>
      </c>
      <c r="D82" s="26"/>
      <c r="E82" s="136" t="s">
        <v>234</v>
      </c>
      <c r="F82" s="23"/>
      <c r="G82" s="75">
        <v>1</v>
      </c>
      <c r="H82" s="141">
        <v>17500</v>
      </c>
      <c r="I82" s="140"/>
      <c r="J82" s="151"/>
      <c r="K82" s="151"/>
      <c r="L82" s="151">
        <f>H82*G82</f>
        <v>17500</v>
      </c>
      <c r="M82" s="150"/>
      <c r="N82" s="151">
        <f>J82+L82</f>
        <v>17500</v>
      </c>
      <c r="O82" s="145"/>
      <c r="P82" s="141">
        <f t="shared" si="5"/>
        <v>978615.78</v>
      </c>
      <c r="Q82" s="25"/>
      <c r="R82" s="175" t="s">
        <v>295</v>
      </c>
      <c r="S82" s="25"/>
      <c r="T82" s="90" t="s">
        <v>261</v>
      </c>
    </row>
    <row r="83" spans="1:21" ht="78" x14ac:dyDescent="0.15">
      <c r="A83" s="79" t="s">
        <v>309</v>
      </c>
      <c r="B83" s="177">
        <f t="shared" si="6"/>
        <v>72</v>
      </c>
      <c r="C83" s="77" t="s">
        <v>283</v>
      </c>
      <c r="E83" s="86" t="s">
        <v>235</v>
      </c>
      <c r="G83" s="75">
        <v>1</v>
      </c>
      <c r="H83" s="141">
        <v>75000</v>
      </c>
      <c r="I83" s="144"/>
      <c r="J83" s="151">
        <f>H83*G83</f>
        <v>75000</v>
      </c>
      <c r="K83" s="151"/>
      <c r="L83" s="151"/>
      <c r="M83" s="150"/>
      <c r="N83" s="151">
        <f>J83+L83</f>
        <v>75000</v>
      </c>
      <c r="O83" s="145"/>
      <c r="P83" s="141">
        <f t="shared" si="5"/>
        <v>1053615.78</v>
      </c>
      <c r="R83" s="175" t="s">
        <v>296</v>
      </c>
      <c r="T83" s="90" t="s">
        <v>262</v>
      </c>
    </row>
    <row r="84" spans="1:21" s="22" customFormat="1" ht="39" x14ac:dyDescent="0.2">
      <c r="A84" s="79" t="s">
        <v>309</v>
      </c>
      <c r="B84" s="177">
        <f t="shared" si="6"/>
        <v>73</v>
      </c>
      <c r="C84" s="119" t="s">
        <v>131</v>
      </c>
      <c r="D84" s="109"/>
      <c r="E84" s="110" t="s">
        <v>141</v>
      </c>
      <c r="F84" s="111"/>
      <c r="G84" s="112">
        <v>1</v>
      </c>
      <c r="H84" s="153">
        <v>3285</v>
      </c>
      <c r="I84" s="154">
        <v>3285</v>
      </c>
      <c r="J84" s="153"/>
      <c r="K84" s="164"/>
      <c r="L84" s="153">
        <f>SUM(G84*H84)</f>
        <v>3285</v>
      </c>
      <c r="M84" s="164"/>
      <c r="N84" s="153">
        <f>SUM(J84+L84)</f>
        <v>3285</v>
      </c>
      <c r="O84" s="156"/>
      <c r="P84" s="141">
        <f t="shared" si="5"/>
        <v>1056900.78</v>
      </c>
      <c r="Q84" s="115"/>
      <c r="R84" s="131" t="s">
        <v>189</v>
      </c>
      <c r="S84" s="115"/>
      <c r="T84" s="127" t="s">
        <v>142</v>
      </c>
      <c r="U84" s="24"/>
    </row>
    <row r="85" spans="1:21" ht="39" x14ac:dyDescent="0.15">
      <c r="A85" s="79" t="s">
        <v>309</v>
      </c>
      <c r="B85" s="177">
        <f t="shared" si="6"/>
        <v>74</v>
      </c>
      <c r="C85" s="119" t="s">
        <v>115</v>
      </c>
      <c r="D85" s="109"/>
      <c r="E85" s="110" t="s">
        <v>143</v>
      </c>
      <c r="F85" s="111"/>
      <c r="G85" s="112">
        <v>1</v>
      </c>
      <c r="H85" s="153">
        <v>9500</v>
      </c>
      <c r="I85" s="154">
        <v>9500</v>
      </c>
      <c r="J85" s="153"/>
      <c r="K85" s="164"/>
      <c r="L85" s="153">
        <f>SUM(G85*H85)</f>
        <v>9500</v>
      </c>
      <c r="M85" s="165"/>
      <c r="N85" s="153">
        <f>SUM(J85+L85)</f>
        <v>9500</v>
      </c>
      <c r="O85" s="156"/>
      <c r="P85" s="141">
        <f t="shared" si="5"/>
        <v>1066400.78</v>
      </c>
      <c r="Q85" s="115"/>
      <c r="R85" s="131" t="s">
        <v>189</v>
      </c>
      <c r="S85" s="115"/>
      <c r="T85" s="127" t="s">
        <v>144</v>
      </c>
    </row>
    <row r="86" spans="1:21" ht="26" x14ac:dyDescent="0.15">
      <c r="A86" s="79" t="s">
        <v>309</v>
      </c>
      <c r="B86" s="177">
        <f t="shared" si="6"/>
        <v>75</v>
      </c>
      <c r="C86" s="119" t="s">
        <v>118</v>
      </c>
      <c r="D86" s="124"/>
      <c r="E86" s="110" t="s">
        <v>145</v>
      </c>
      <c r="F86" s="125"/>
      <c r="G86" s="112">
        <v>1</v>
      </c>
      <c r="H86" s="153">
        <v>1687</v>
      </c>
      <c r="I86" s="166">
        <v>1687</v>
      </c>
      <c r="J86" s="165"/>
      <c r="K86" s="165"/>
      <c r="L86" s="153">
        <f>SUM(G86*H86)</f>
        <v>1687</v>
      </c>
      <c r="M86" s="165"/>
      <c r="N86" s="153">
        <f>SUM(J86+L86)</f>
        <v>1687</v>
      </c>
      <c r="O86" s="156"/>
      <c r="P86" s="141">
        <f t="shared" si="5"/>
        <v>1068087.78</v>
      </c>
      <c r="Q86" s="126"/>
      <c r="R86" s="131" t="s">
        <v>189</v>
      </c>
      <c r="S86" s="114"/>
      <c r="T86" s="127" t="s">
        <v>146</v>
      </c>
    </row>
    <row r="87" spans="1:21" ht="39" x14ac:dyDescent="0.15">
      <c r="A87" s="79" t="s">
        <v>309</v>
      </c>
      <c r="B87" s="177">
        <f t="shared" si="6"/>
        <v>76</v>
      </c>
      <c r="C87" s="119" t="s">
        <v>136</v>
      </c>
      <c r="D87" s="109"/>
      <c r="E87" s="110" t="s">
        <v>147</v>
      </c>
      <c r="F87" s="111"/>
      <c r="G87" s="112">
        <v>1</v>
      </c>
      <c r="H87" s="153">
        <v>16995</v>
      </c>
      <c r="I87" s="154"/>
      <c r="J87" s="153"/>
      <c r="K87" s="155">
        <v>16995</v>
      </c>
      <c r="L87" s="153">
        <f>SUM(G87*H87)</f>
        <v>16995</v>
      </c>
      <c r="M87" s="155">
        <v>16995</v>
      </c>
      <c r="N87" s="153">
        <f>SUM(J87+L87)</f>
        <v>16995</v>
      </c>
      <c r="O87" s="156"/>
      <c r="P87" s="141">
        <f t="shared" si="5"/>
        <v>1085082.78</v>
      </c>
      <c r="Q87" s="113"/>
      <c r="R87" s="131" t="s">
        <v>192</v>
      </c>
      <c r="S87" s="120"/>
      <c r="T87" s="127" t="s">
        <v>148</v>
      </c>
    </row>
    <row r="88" spans="1:21" ht="78" x14ac:dyDescent="0.15">
      <c r="A88" s="79" t="s">
        <v>309</v>
      </c>
      <c r="B88" s="177">
        <f t="shared" si="6"/>
        <v>77</v>
      </c>
      <c r="C88" s="77" t="s">
        <v>281</v>
      </c>
      <c r="E88" s="89" t="s">
        <v>236</v>
      </c>
      <c r="G88" s="75">
        <v>1</v>
      </c>
      <c r="H88" s="141">
        <v>5346</v>
      </c>
      <c r="I88" s="144"/>
      <c r="J88" s="151"/>
      <c r="K88" s="151"/>
      <c r="L88" s="151">
        <f t="shared" ref="L88:L93" si="7">H88*G88</f>
        <v>5346</v>
      </c>
      <c r="M88" s="150"/>
      <c r="N88" s="151">
        <f t="shared" ref="N88:N93" si="8">J88+L88</f>
        <v>5346</v>
      </c>
      <c r="O88" s="145"/>
      <c r="P88" s="141">
        <f t="shared" si="5"/>
        <v>1090428.78</v>
      </c>
      <c r="R88" s="175" t="s">
        <v>295</v>
      </c>
      <c r="T88" s="90" t="s">
        <v>263</v>
      </c>
    </row>
    <row r="89" spans="1:21" ht="65" x14ac:dyDescent="0.15">
      <c r="A89" s="79" t="s">
        <v>309</v>
      </c>
      <c r="B89" s="177">
        <f t="shared" si="6"/>
        <v>78</v>
      </c>
      <c r="C89" s="77" t="s">
        <v>280</v>
      </c>
      <c r="E89" s="86" t="s">
        <v>237</v>
      </c>
      <c r="G89" s="75">
        <v>1</v>
      </c>
      <c r="H89" s="141">
        <v>3088</v>
      </c>
      <c r="I89" s="144"/>
      <c r="J89" s="151"/>
      <c r="K89" s="151"/>
      <c r="L89" s="151">
        <f t="shared" si="7"/>
        <v>3088</v>
      </c>
      <c r="M89" s="150"/>
      <c r="N89" s="151">
        <f t="shared" si="8"/>
        <v>3088</v>
      </c>
      <c r="O89" s="145"/>
      <c r="P89" s="141">
        <f t="shared" si="5"/>
        <v>1093516.78</v>
      </c>
      <c r="R89" s="175" t="s">
        <v>296</v>
      </c>
      <c r="T89" s="90" t="s">
        <v>264</v>
      </c>
    </row>
    <row r="90" spans="1:21" ht="52" x14ac:dyDescent="0.15">
      <c r="A90" s="79" t="s">
        <v>309</v>
      </c>
      <c r="B90" s="177">
        <f t="shared" si="6"/>
        <v>79</v>
      </c>
      <c r="C90" s="77" t="s">
        <v>282</v>
      </c>
      <c r="E90" s="86" t="s">
        <v>238</v>
      </c>
      <c r="G90" s="75">
        <v>1</v>
      </c>
      <c r="H90" s="141">
        <v>35656.199999999997</v>
      </c>
      <c r="I90" s="144"/>
      <c r="J90" s="151"/>
      <c r="K90" s="151"/>
      <c r="L90" s="151">
        <f t="shared" si="7"/>
        <v>35656.199999999997</v>
      </c>
      <c r="M90" s="150"/>
      <c r="N90" s="151">
        <f t="shared" si="8"/>
        <v>35656.199999999997</v>
      </c>
      <c r="O90" s="145"/>
      <c r="P90" s="141">
        <f t="shared" si="5"/>
        <v>1129172.98</v>
      </c>
      <c r="R90" s="175" t="s">
        <v>295</v>
      </c>
      <c r="T90" s="90" t="s">
        <v>265</v>
      </c>
    </row>
    <row r="91" spans="1:21" ht="91" x14ac:dyDescent="0.15">
      <c r="A91" s="79" t="s">
        <v>309</v>
      </c>
      <c r="B91" s="177">
        <f t="shared" si="6"/>
        <v>80</v>
      </c>
      <c r="C91" s="77" t="s">
        <v>286</v>
      </c>
      <c r="E91" s="89" t="s">
        <v>239</v>
      </c>
      <c r="G91" s="75">
        <v>1</v>
      </c>
      <c r="H91" s="141">
        <v>23500</v>
      </c>
      <c r="I91" s="144"/>
      <c r="J91" s="167"/>
      <c r="K91" s="167"/>
      <c r="L91" s="151">
        <f t="shared" si="7"/>
        <v>23500</v>
      </c>
      <c r="M91" s="150"/>
      <c r="N91" s="151">
        <f t="shared" si="8"/>
        <v>23500</v>
      </c>
      <c r="O91" s="145"/>
      <c r="P91" s="141">
        <f t="shared" si="5"/>
        <v>1152672.98</v>
      </c>
      <c r="R91" s="179" t="s">
        <v>295</v>
      </c>
      <c r="T91" s="90" t="s">
        <v>266</v>
      </c>
    </row>
    <row r="92" spans="1:21" ht="52" x14ac:dyDescent="0.15">
      <c r="A92" s="79" t="s">
        <v>309</v>
      </c>
      <c r="B92" s="177">
        <f t="shared" si="6"/>
        <v>81</v>
      </c>
      <c r="C92" s="77" t="s">
        <v>287</v>
      </c>
      <c r="E92" s="86" t="s">
        <v>240</v>
      </c>
      <c r="G92" s="75">
        <v>1</v>
      </c>
      <c r="H92" s="141">
        <v>9200</v>
      </c>
      <c r="I92" s="144"/>
      <c r="J92" s="151"/>
      <c r="K92" s="151"/>
      <c r="L92" s="151">
        <f t="shared" si="7"/>
        <v>9200</v>
      </c>
      <c r="M92" s="150"/>
      <c r="N92" s="151">
        <f t="shared" si="8"/>
        <v>9200</v>
      </c>
      <c r="O92" s="145"/>
      <c r="P92" s="141">
        <f t="shared" si="5"/>
        <v>1161872.98</v>
      </c>
      <c r="R92" s="137" t="s">
        <v>295</v>
      </c>
      <c r="T92" s="90" t="s">
        <v>267</v>
      </c>
    </row>
    <row r="93" spans="1:21" ht="52" x14ac:dyDescent="0.15">
      <c r="A93" s="79" t="s">
        <v>309</v>
      </c>
      <c r="B93" s="177">
        <f t="shared" si="6"/>
        <v>82</v>
      </c>
      <c r="C93" s="77" t="s">
        <v>287</v>
      </c>
      <c r="E93" s="86" t="s">
        <v>241</v>
      </c>
      <c r="G93" s="75">
        <v>1</v>
      </c>
      <c r="H93" s="141">
        <v>42625</v>
      </c>
      <c r="I93" s="144"/>
      <c r="J93" s="151"/>
      <c r="K93" s="151"/>
      <c r="L93" s="151">
        <f t="shared" si="7"/>
        <v>42625</v>
      </c>
      <c r="M93" s="150"/>
      <c r="N93" s="151">
        <f t="shared" si="8"/>
        <v>42625</v>
      </c>
      <c r="O93" s="145"/>
      <c r="P93" s="141">
        <f t="shared" si="5"/>
        <v>1204497.98</v>
      </c>
      <c r="R93" s="137" t="s">
        <v>297</v>
      </c>
      <c r="T93" s="90" t="s">
        <v>268</v>
      </c>
    </row>
    <row r="94" spans="1:21" ht="26" x14ac:dyDescent="0.15">
      <c r="A94" s="79" t="s">
        <v>309</v>
      </c>
      <c r="B94" s="177">
        <f t="shared" si="6"/>
        <v>83</v>
      </c>
      <c r="C94" s="108" t="s">
        <v>127</v>
      </c>
      <c r="D94" s="109"/>
      <c r="E94" s="110" t="s">
        <v>149</v>
      </c>
      <c r="F94" s="111"/>
      <c r="G94" s="112">
        <v>1</v>
      </c>
      <c r="H94" s="153">
        <v>1009</v>
      </c>
      <c r="I94" s="154">
        <v>949</v>
      </c>
      <c r="J94" s="153"/>
      <c r="K94" s="155"/>
      <c r="L94" s="153">
        <f t="shared" ref="L94:L100" si="9">SUM(G94*H94)</f>
        <v>1009</v>
      </c>
      <c r="M94" s="155"/>
      <c r="N94" s="153">
        <f t="shared" ref="N94:N100" si="10">SUM(J94+L94)</f>
        <v>1009</v>
      </c>
      <c r="O94" s="156"/>
      <c r="P94" s="141">
        <f t="shared" si="5"/>
        <v>1205506.98</v>
      </c>
      <c r="Q94" s="113"/>
      <c r="R94" s="119" t="s">
        <v>189</v>
      </c>
      <c r="S94" s="115"/>
      <c r="T94" s="127" t="s">
        <v>150</v>
      </c>
    </row>
    <row r="95" spans="1:21" ht="26" x14ac:dyDescent="0.15">
      <c r="A95" s="79" t="s">
        <v>309</v>
      </c>
      <c r="B95" s="177">
        <f t="shared" si="6"/>
        <v>84</v>
      </c>
      <c r="C95" s="119" t="s">
        <v>118</v>
      </c>
      <c r="D95" s="124"/>
      <c r="E95" s="110" t="s">
        <v>151</v>
      </c>
      <c r="F95" s="125"/>
      <c r="G95" s="112">
        <v>3</v>
      </c>
      <c r="H95" s="153">
        <v>1185</v>
      </c>
      <c r="I95" s="166">
        <v>1455</v>
      </c>
      <c r="J95" s="165"/>
      <c r="K95" s="165"/>
      <c r="L95" s="153">
        <f t="shared" si="9"/>
        <v>3555</v>
      </c>
      <c r="M95" s="165"/>
      <c r="N95" s="153">
        <f t="shared" si="10"/>
        <v>3555</v>
      </c>
      <c r="O95" s="156"/>
      <c r="P95" s="141">
        <f t="shared" si="5"/>
        <v>1209061.98</v>
      </c>
      <c r="Q95" s="126"/>
      <c r="R95" s="119" t="s">
        <v>189</v>
      </c>
      <c r="S95" s="114"/>
      <c r="T95" s="127" t="s">
        <v>152</v>
      </c>
    </row>
    <row r="96" spans="1:21" ht="26" x14ac:dyDescent="0.15">
      <c r="A96" s="79" t="s">
        <v>309</v>
      </c>
      <c r="B96" s="177">
        <f t="shared" si="6"/>
        <v>85</v>
      </c>
      <c r="C96" s="119" t="s">
        <v>118</v>
      </c>
      <c r="D96" s="124"/>
      <c r="E96" s="110" t="s">
        <v>153</v>
      </c>
      <c r="F96" s="125"/>
      <c r="G96" s="112">
        <v>3</v>
      </c>
      <c r="H96" s="153">
        <v>1007</v>
      </c>
      <c r="I96" s="166">
        <v>2901</v>
      </c>
      <c r="J96" s="165"/>
      <c r="K96" s="165"/>
      <c r="L96" s="153">
        <f t="shared" si="9"/>
        <v>3021</v>
      </c>
      <c r="M96" s="165"/>
      <c r="N96" s="153">
        <f t="shared" si="10"/>
        <v>3021</v>
      </c>
      <c r="O96" s="156"/>
      <c r="P96" s="141">
        <f t="shared" si="5"/>
        <v>1212082.98</v>
      </c>
      <c r="Q96" s="126"/>
      <c r="R96" s="119" t="s">
        <v>189</v>
      </c>
      <c r="S96" s="114"/>
      <c r="T96" s="127" t="s">
        <v>152</v>
      </c>
    </row>
    <row r="97" spans="1:21" ht="26" x14ac:dyDescent="0.15">
      <c r="A97" s="79" t="s">
        <v>309</v>
      </c>
      <c r="B97" s="177">
        <f t="shared" si="6"/>
        <v>86</v>
      </c>
      <c r="C97" s="119" t="s">
        <v>118</v>
      </c>
      <c r="D97" s="124"/>
      <c r="E97" s="110" t="s">
        <v>154</v>
      </c>
      <c r="F97" s="125"/>
      <c r="G97" s="112">
        <v>3</v>
      </c>
      <c r="H97" s="153">
        <v>2082</v>
      </c>
      <c r="I97" s="166">
        <v>6246</v>
      </c>
      <c r="J97" s="165"/>
      <c r="K97" s="165"/>
      <c r="L97" s="153">
        <f t="shared" si="9"/>
        <v>6246</v>
      </c>
      <c r="M97" s="165"/>
      <c r="N97" s="153">
        <f t="shared" si="10"/>
        <v>6246</v>
      </c>
      <c r="O97" s="156"/>
      <c r="P97" s="141">
        <f t="shared" si="5"/>
        <v>1218328.98</v>
      </c>
      <c r="Q97" s="126"/>
      <c r="R97" s="119" t="s">
        <v>189</v>
      </c>
      <c r="S97" s="114"/>
      <c r="T97" s="127" t="s">
        <v>152</v>
      </c>
    </row>
    <row r="98" spans="1:21" ht="26" x14ac:dyDescent="0.15">
      <c r="A98" s="79" t="s">
        <v>309</v>
      </c>
      <c r="B98" s="177">
        <f t="shared" si="6"/>
        <v>87</v>
      </c>
      <c r="C98" s="119" t="s">
        <v>118</v>
      </c>
      <c r="D98" s="124"/>
      <c r="E98" s="110" t="s">
        <v>155</v>
      </c>
      <c r="F98" s="125"/>
      <c r="G98" s="112">
        <v>3</v>
      </c>
      <c r="H98" s="153">
        <v>1080</v>
      </c>
      <c r="I98" s="166">
        <v>1437</v>
      </c>
      <c r="J98" s="165"/>
      <c r="K98" s="165"/>
      <c r="L98" s="153">
        <f t="shared" si="9"/>
        <v>3240</v>
      </c>
      <c r="M98" s="165"/>
      <c r="N98" s="153">
        <f t="shared" si="10"/>
        <v>3240</v>
      </c>
      <c r="O98" s="156"/>
      <c r="P98" s="141">
        <f t="shared" si="5"/>
        <v>1221568.98</v>
      </c>
      <c r="Q98" s="126"/>
      <c r="R98" s="119" t="s">
        <v>189</v>
      </c>
      <c r="S98" s="114"/>
      <c r="T98" s="127" t="s">
        <v>152</v>
      </c>
    </row>
    <row r="99" spans="1:21" ht="39" x14ac:dyDescent="0.15">
      <c r="A99" s="79" t="s">
        <v>309</v>
      </c>
      <c r="B99" s="177">
        <f t="shared" si="6"/>
        <v>88</v>
      </c>
      <c r="C99" s="119" t="s">
        <v>118</v>
      </c>
      <c r="D99" s="124"/>
      <c r="E99" s="110" t="s">
        <v>156</v>
      </c>
      <c r="F99" s="125"/>
      <c r="G99" s="112">
        <v>1</v>
      </c>
      <c r="H99" s="153">
        <v>5505</v>
      </c>
      <c r="I99" s="166">
        <v>5505</v>
      </c>
      <c r="J99" s="165"/>
      <c r="K99" s="165"/>
      <c r="L99" s="153">
        <f t="shared" si="9"/>
        <v>5505</v>
      </c>
      <c r="M99" s="165"/>
      <c r="N99" s="153">
        <f t="shared" si="10"/>
        <v>5505</v>
      </c>
      <c r="O99" s="156"/>
      <c r="P99" s="141">
        <f t="shared" si="5"/>
        <v>1227073.98</v>
      </c>
      <c r="Q99" s="126"/>
      <c r="R99" s="119" t="s">
        <v>189</v>
      </c>
      <c r="S99" s="114"/>
      <c r="T99" s="127" t="s">
        <v>157</v>
      </c>
    </row>
    <row r="100" spans="1:21" ht="26" x14ac:dyDescent="0.15">
      <c r="A100" s="79" t="s">
        <v>309</v>
      </c>
      <c r="B100" s="177">
        <f t="shared" si="6"/>
        <v>89</v>
      </c>
      <c r="C100" s="119" t="s">
        <v>136</v>
      </c>
      <c r="D100" s="109"/>
      <c r="E100" s="110" t="s">
        <v>158</v>
      </c>
      <c r="F100" s="111"/>
      <c r="G100" s="112">
        <v>1</v>
      </c>
      <c r="H100" s="156">
        <v>1000</v>
      </c>
      <c r="I100" s="154"/>
      <c r="J100" s="153"/>
      <c r="K100" s="155">
        <v>1000</v>
      </c>
      <c r="L100" s="153">
        <f t="shared" si="9"/>
        <v>1000</v>
      </c>
      <c r="M100" s="155">
        <v>1000</v>
      </c>
      <c r="N100" s="153">
        <f t="shared" si="10"/>
        <v>1000</v>
      </c>
      <c r="O100" s="156"/>
      <c r="P100" s="141">
        <f t="shared" si="5"/>
        <v>1228073.98</v>
      </c>
      <c r="Q100" s="113"/>
      <c r="R100" s="119" t="s">
        <v>192</v>
      </c>
      <c r="S100" s="120"/>
      <c r="T100" s="127" t="s">
        <v>159</v>
      </c>
    </row>
    <row r="101" spans="1:21" ht="39" x14ac:dyDescent="0.15">
      <c r="A101" s="79" t="s">
        <v>309</v>
      </c>
      <c r="B101" s="177">
        <f t="shared" si="6"/>
        <v>90</v>
      </c>
      <c r="C101" s="77" t="s">
        <v>306</v>
      </c>
      <c r="E101" s="84" t="s">
        <v>206</v>
      </c>
      <c r="G101" s="75">
        <v>1</v>
      </c>
      <c r="H101" s="141">
        <v>131415</v>
      </c>
      <c r="I101" s="144"/>
      <c r="J101" s="141"/>
      <c r="K101" s="141"/>
      <c r="L101" s="141">
        <f>H101</f>
        <v>131415</v>
      </c>
      <c r="M101" s="146"/>
      <c r="N101" s="141">
        <v>131415</v>
      </c>
      <c r="O101" s="145"/>
      <c r="P101" s="141">
        <f t="shared" si="5"/>
        <v>1359488.98</v>
      </c>
      <c r="R101" s="99" t="s">
        <v>222</v>
      </c>
      <c r="T101" s="90" t="s">
        <v>217</v>
      </c>
    </row>
    <row r="102" spans="1:21" s="22" customFormat="1" ht="78" x14ac:dyDescent="0.15">
      <c r="A102" s="79" t="s">
        <v>309</v>
      </c>
      <c r="B102" s="177">
        <f t="shared" si="6"/>
        <v>91</v>
      </c>
      <c r="C102" s="77" t="s">
        <v>20</v>
      </c>
      <c r="D102" s="27"/>
      <c r="E102" s="73" t="s">
        <v>16</v>
      </c>
      <c r="F102" s="42"/>
      <c r="G102" s="75">
        <v>1</v>
      </c>
      <c r="H102" s="141">
        <v>3000</v>
      </c>
      <c r="I102" s="142"/>
      <c r="J102" s="144"/>
      <c r="K102" s="141"/>
      <c r="L102" s="141">
        <v>3000</v>
      </c>
      <c r="M102" s="143"/>
      <c r="N102" s="141">
        <f>L102</f>
        <v>3000</v>
      </c>
      <c r="O102" s="141"/>
      <c r="P102" s="141">
        <f t="shared" si="5"/>
        <v>1362488.98</v>
      </c>
      <c r="Q102" s="46"/>
      <c r="R102" s="99" t="s">
        <v>78</v>
      </c>
      <c r="S102" s="46"/>
      <c r="T102" s="70" t="s">
        <v>19</v>
      </c>
      <c r="U102" s="24"/>
    </row>
    <row r="103" spans="1:21" ht="52" x14ac:dyDescent="0.15">
      <c r="A103" s="79" t="s">
        <v>309</v>
      </c>
      <c r="B103" s="177">
        <f t="shared" si="6"/>
        <v>92</v>
      </c>
      <c r="C103" s="77" t="s">
        <v>56</v>
      </c>
      <c r="E103" s="89" t="s">
        <v>50</v>
      </c>
      <c r="G103" s="75">
        <v>1</v>
      </c>
      <c r="H103" s="141">
        <v>15000</v>
      </c>
      <c r="I103" s="144"/>
      <c r="J103" s="150">
        <f>H103</f>
        <v>15000</v>
      </c>
      <c r="K103" s="141"/>
      <c r="L103" s="141"/>
      <c r="M103" s="143"/>
      <c r="N103" s="141">
        <f t="shared" ref="N103:N117" si="11">J103+L103</f>
        <v>15000</v>
      </c>
      <c r="O103" s="141"/>
      <c r="P103" s="141">
        <f t="shared" si="5"/>
        <v>1377488.98</v>
      </c>
      <c r="R103" s="98" t="s">
        <v>52</v>
      </c>
      <c r="T103" s="90" t="s">
        <v>55</v>
      </c>
    </row>
    <row r="104" spans="1:21" ht="26" x14ac:dyDescent="0.15">
      <c r="A104" s="79" t="s">
        <v>309</v>
      </c>
      <c r="B104" s="177">
        <f t="shared" si="6"/>
        <v>93</v>
      </c>
      <c r="C104" s="93" t="s">
        <v>64</v>
      </c>
      <c r="E104" s="81" t="s">
        <v>60</v>
      </c>
      <c r="G104" s="75">
        <v>1</v>
      </c>
      <c r="H104" s="141">
        <v>1500</v>
      </c>
      <c r="I104" s="142"/>
      <c r="J104" s="141"/>
      <c r="K104" s="141"/>
      <c r="L104" s="141">
        <v>1500</v>
      </c>
      <c r="M104" s="143"/>
      <c r="N104" s="141">
        <f t="shared" si="11"/>
        <v>1500</v>
      </c>
      <c r="O104" s="141"/>
      <c r="P104" s="141">
        <f t="shared" si="5"/>
        <v>1378988.98</v>
      </c>
      <c r="R104" s="97">
        <v>1.5</v>
      </c>
      <c r="T104" s="87" t="s">
        <v>62</v>
      </c>
    </row>
    <row r="105" spans="1:21" ht="26" x14ac:dyDescent="0.15">
      <c r="A105" s="79" t="s">
        <v>309</v>
      </c>
      <c r="B105" s="177">
        <f t="shared" si="6"/>
        <v>94</v>
      </c>
      <c r="C105" s="93" t="s">
        <v>64</v>
      </c>
      <c r="E105" s="82" t="s">
        <v>61</v>
      </c>
      <c r="G105" s="75" t="s">
        <v>95</v>
      </c>
      <c r="H105" s="134" t="s">
        <v>89</v>
      </c>
      <c r="I105" s="76"/>
      <c r="J105" s="141">
        <v>1500</v>
      </c>
      <c r="K105" s="141"/>
      <c r="L105" s="141"/>
      <c r="M105" s="143"/>
      <c r="N105" s="141">
        <f t="shared" si="11"/>
        <v>1500</v>
      </c>
      <c r="O105" s="141"/>
      <c r="P105" s="141">
        <f t="shared" si="5"/>
        <v>1380488.98</v>
      </c>
      <c r="R105" s="97">
        <v>1.5</v>
      </c>
      <c r="T105" s="87" t="s">
        <v>63</v>
      </c>
    </row>
    <row r="106" spans="1:21" ht="39" x14ac:dyDescent="0.15">
      <c r="A106" s="79" t="s">
        <v>309</v>
      </c>
      <c r="B106" s="177">
        <f t="shared" si="6"/>
        <v>95</v>
      </c>
      <c r="C106" s="77" t="s">
        <v>79</v>
      </c>
      <c r="D106" s="94"/>
      <c r="E106" s="84" t="s">
        <v>82</v>
      </c>
      <c r="G106" s="75">
        <v>1</v>
      </c>
      <c r="H106" s="141">
        <v>210000</v>
      </c>
      <c r="I106" s="142"/>
      <c r="J106" s="141">
        <f>H106*G106</f>
        <v>210000</v>
      </c>
      <c r="K106" s="141"/>
      <c r="L106" s="141"/>
      <c r="M106" s="143"/>
      <c r="N106" s="141">
        <f t="shared" si="11"/>
        <v>210000</v>
      </c>
      <c r="O106" s="141"/>
      <c r="P106" s="141">
        <f t="shared" si="5"/>
        <v>1590488.98</v>
      </c>
      <c r="R106" s="97">
        <v>1.2</v>
      </c>
      <c r="T106" s="87" t="s">
        <v>91</v>
      </c>
    </row>
    <row r="107" spans="1:21" ht="104" x14ac:dyDescent="0.15">
      <c r="A107" s="79" t="s">
        <v>309</v>
      </c>
      <c r="B107" s="177">
        <f t="shared" si="6"/>
        <v>96</v>
      </c>
      <c r="C107" s="77" t="s">
        <v>281</v>
      </c>
      <c r="E107" s="89" t="s">
        <v>242</v>
      </c>
      <c r="G107" s="75">
        <v>1</v>
      </c>
      <c r="H107" s="141">
        <v>11110</v>
      </c>
      <c r="I107" s="144"/>
      <c r="J107" s="151"/>
      <c r="K107" s="151"/>
      <c r="L107" s="151">
        <f>H107*G107</f>
        <v>11110</v>
      </c>
      <c r="M107" s="150"/>
      <c r="N107" s="151">
        <f t="shared" si="11"/>
        <v>11110</v>
      </c>
      <c r="O107" s="145"/>
      <c r="P107" s="141">
        <f t="shared" si="5"/>
        <v>1601598.98</v>
      </c>
      <c r="R107" s="137" t="s">
        <v>297</v>
      </c>
      <c r="T107" s="90" t="s">
        <v>269</v>
      </c>
    </row>
    <row r="108" spans="1:21" ht="52" x14ac:dyDescent="0.15">
      <c r="A108" s="79" t="s">
        <v>309</v>
      </c>
      <c r="B108" s="177">
        <f t="shared" si="6"/>
        <v>97</v>
      </c>
      <c r="C108" s="77" t="s">
        <v>282</v>
      </c>
      <c r="E108" s="86" t="s">
        <v>243</v>
      </c>
      <c r="G108" s="75">
        <v>1</v>
      </c>
      <c r="H108" s="141">
        <v>49133.57</v>
      </c>
      <c r="I108" s="144"/>
      <c r="J108" s="151"/>
      <c r="K108" s="151"/>
      <c r="L108" s="151">
        <f>H108*G108</f>
        <v>49133.57</v>
      </c>
      <c r="M108" s="150"/>
      <c r="N108" s="151">
        <f t="shared" si="11"/>
        <v>49133.57</v>
      </c>
      <c r="O108" s="145"/>
      <c r="P108" s="141">
        <f t="shared" ref="P108:P121" si="12">N108+P107</f>
        <v>1650732.55</v>
      </c>
      <c r="R108" s="137" t="s">
        <v>298</v>
      </c>
      <c r="T108" s="90" t="s">
        <v>270</v>
      </c>
    </row>
    <row r="109" spans="1:21" ht="65" x14ac:dyDescent="0.15">
      <c r="A109" s="79" t="s">
        <v>309</v>
      </c>
      <c r="B109" s="177">
        <f t="shared" si="6"/>
        <v>98</v>
      </c>
      <c r="C109" s="77" t="s">
        <v>287</v>
      </c>
      <c r="E109" s="86" t="s">
        <v>244</v>
      </c>
      <c r="G109" s="75">
        <v>1</v>
      </c>
      <c r="H109" s="141">
        <v>37000</v>
      </c>
      <c r="I109" s="144"/>
      <c r="J109" s="151"/>
      <c r="K109" s="151"/>
      <c r="L109" s="151">
        <f>H109*G109</f>
        <v>37000</v>
      </c>
      <c r="M109" s="150"/>
      <c r="N109" s="151">
        <f t="shared" si="11"/>
        <v>37000</v>
      </c>
      <c r="O109" s="145"/>
      <c r="P109" s="141">
        <f t="shared" si="12"/>
        <v>1687732.55</v>
      </c>
      <c r="R109" s="137" t="s">
        <v>297</v>
      </c>
      <c r="T109" s="90" t="s">
        <v>271</v>
      </c>
    </row>
    <row r="110" spans="1:21" ht="143" x14ac:dyDescent="0.15">
      <c r="A110" s="79" t="s">
        <v>309</v>
      </c>
      <c r="B110" s="177">
        <f t="shared" si="6"/>
        <v>99</v>
      </c>
      <c r="C110" s="77" t="s">
        <v>287</v>
      </c>
      <c r="E110" s="86" t="s">
        <v>245</v>
      </c>
      <c r="G110" s="75">
        <v>1</v>
      </c>
      <c r="H110" s="141">
        <v>168106</v>
      </c>
      <c r="I110" s="144"/>
      <c r="J110" s="151"/>
      <c r="K110" s="151"/>
      <c r="L110" s="151">
        <f>H110*G110</f>
        <v>168106</v>
      </c>
      <c r="M110" s="150"/>
      <c r="N110" s="151">
        <f t="shared" si="11"/>
        <v>168106</v>
      </c>
      <c r="O110" s="145"/>
      <c r="P110" s="141">
        <f t="shared" si="12"/>
        <v>1855838.55</v>
      </c>
      <c r="R110" s="137" t="s">
        <v>298</v>
      </c>
      <c r="T110" s="90" t="s">
        <v>272</v>
      </c>
    </row>
    <row r="111" spans="1:21" x14ac:dyDescent="0.15">
      <c r="A111" s="79" t="s">
        <v>309</v>
      </c>
      <c r="B111" s="177">
        <f t="shared" si="6"/>
        <v>100</v>
      </c>
      <c r="C111" s="77" t="s">
        <v>79</v>
      </c>
      <c r="D111" s="94"/>
      <c r="E111" s="84" t="s">
        <v>83</v>
      </c>
      <c r="G111" s="75">
        <v>1</v>
      </c>
      <c r="H111" s="141">
        <v>60000</v>
      </c>
      <c r="I111" s="142"/>
      <c r="J111" s="141">
        <f>H111*G111</f>
        <v>60000</v>
      </c>
      <c r="K111" s="141"/>
      <c r="L111" s="141"/>
      <c r="M111" s="143"/>
      <c r="N111" s="141">
        <f t="shared" si="11"/>
        <v>60000</v>
      </c>
      <c r="O111" s="141"/>
      <c r="P111" s="141">
        <f t="shared" si="12"/>
        <v>1915838.55</v>
      </c>
      <c r="R111" s="97">
        <v>1.2</v>
      </c>
      <c r="T111" s="87" t="s">
        <v>92</v>
      </c>
    </row>
    <row r="112" spans="1:21" ht="117" x14ac:dyDescent="0.15">
      <c r="A112" s="79" t="s">
        <v>309</v>
      </c>
      <c r="B112" s="177">
        <f t="shared" si="6"/>
        <v>101</v>
      </c>
      <c r="C112" s="77" t="s">
        <v>288</v>
      </c>
      <c r="E112" s="86" t="s">
        <v>246</v>
      </c>
      <c r="G112" s="75">
        <v>1</v>
      </c>
      <c r="H112" s="141">
        <v>93050</v>
      </c>
      <c r="I112" s="144"/>
      <c r="J112" s="151"/>
      <c r="K112" s="151"/>
      <c r="L112" s="151">
        <f t="shared" ref="L112:L118" si="13">H112*G112</f>
        <v>93050</v>
      </c>
      <c r="M112" s="150"/>
      <c r="N112" s="151">
        <f t="shared" si="11"/>
        <v>93050</v>
      </c>
      <c r="O112" s="145"/>
      <c r="P112" s="141">
        <f t="shared" si="12"/>
        <v>2008888.55</v>
      </c>
      <c r="R112" s="137" t="s">
        <v>298</v>
      </c>
      <c r="T112" s="90" t="s">
        <v>273</v>
      </c>
    </row>
    <row r="113" spans="1:21" ht="52" x14ac:dyDescent="0.15">
      <c r="A113" s="79" t="s">
        <v>309</v>
      </c>
      <c r="B113" s="177">
        <f t="shared" si="6"/>
        <v>102</v>
      </c>
      <c r="C113" s="77" t="s">
        <v>289</v>
      </c>
      <c r="E113" s="86" t="s">
        <v>247</v>
      </c>
      <c r="G113" s="75">
        <v>1</v>
      </c>
      <c r="H113" s="141">
        <v>50725</v>
      </c>
      <c r="I113" s="144"/>
      <c r="J113" s="151"/>
      <c r="K113" s="151"/>
      <c r="L113" s="151">
        <f t="shared" si="13"/>
        <v>50725</v>
      </c>
      <c r="M113" s="150"/>
      <c r="N113" s="151">
        <f t="shared" si="11"/>
        <v>50725</v>
      </c>
      <c r="O113" s="145"/>
      <c r="P113" s="141">
        <f t="shared" si="12"/>
        <v>2059613.55</v>
      </c>
      <c r="R113" s="137" t="s">
        <v>298</v>
      </c>
      <c r="T113" s="90" t="s">
        <v>274</v>
      </c>
    </row>
    <row r="114" spans="1:21" ht="78" x14ac:dyDescent="0.15">
      <c r="A114" s="79" t="s">
        <v>309</v>
      </c>
      <c r="B114" s="177">
        <f t="shared" si="6"/>
        <v>103</v>
      </c>
      <c r="C114" s="77" t="s">
        <v>290</v>
      </c>
      <c r="E114" s="89" t="s">
        <v>248</v>
      </c>
      <c r="G114" s="75">
        <v>1</v>
      </c>
      <c r="H114" s="141">
        <v>59125</v>
      </c>
      <c r="I114" s="144"/>
      <c r="J114" s="150"/>
      <c r="K114" s="151"/>
      <c r="L114" s="151">
        <f t="shared" si="13"/>
        <v>59125</v>
      </c>
      <c r="M114" s="150"/>
      <c r="N114" s="151">
        <f t="shared" si="11"/>
        <v>59125</v>
      </c>
      <c r="O114" s="145"/>
      <c r="P114" s="141">
        <f t="shared" si="12"/>
        <v>2118738.5499999998</v>
      </c>
      <c r="R114" s="137">
        <v>1.4</v>
      </c>
      <c r="T114" s="90" t="s">
        <v>275</v>
      </c>
    </row>
    <row r="115" spans="1:21" ht="78" x14ac:dyDescent="0.15">
      <c r="A115" s="79" t="s">
        <v>309</v>
      </c>
      <c r="B115" s="177">
        <f t="shared" si="6"/>
        <v>104</v>
      </c>
      <c r="C115" s="77" t="s">
        <v>281</v>
      </c>
      <c r="E115" s="89" t="s">
        <v>249</v>
      </c>
      <c r="G115" s="75">
        <v>1</v>
      </c>
      <c r="H115" s="141">
        <v>121873</v>
      </c>
      <c r="I115" s="144"/>
      <c r="J115" s="151"/>
      <c r="K115" s="151"/>
      <c r="L115" s="151">
        <f t="shared" si="13"/>
        <v>121873</v>
      </c>
      <c r="M115" s="150"/>
      <c r="N115" s="151">
        <f t="shared" si="11"/>
        <v>121873</v>
      </c>
      <c r="O115" s="145"/>
      <c r="P115" s="141">
        <f t="shared" si="12"/>
        <v>2240611.5499999998</v>
      </c>
      <c r="R115" s="137" t="s">
        <v>295</v>
      </c>
      <c r="T115" s="133" t="s">
        <v>276</v>
      </c>
    </row>
    <row r="116" spans="1:21" ht="91" x14ac:dyDescent="0.15">
      <c r="A116" s="79" t="s">
        <v>309</v>
      </c>
      <c r="B116" s="177">
        <f t="shared" si="6"/>
        <v>105</v>
      </c>
      <c r="C116" s="77" t="s">
        <v>290</v>
      </c>
      <c r="E116" s="89" t="s">
        <v>250</v>
      </c>
      <c r="G116" s="75">
        <v>1</v>
      </c>
      <c r="H116" s="141">
        <v>15000</v>
      </c>
      <c r="I116" s="144"/>
      <c r="J116" s="151"/>
      <c r="K116" s="151"/>
      <c r="L116" s="151">
        <f t="shared" si="13"/>
        <v>15000</v>
      </c>
      <c r="M116" s="150"/>
      <c r="N116" s="151">
        <f t="shared" si="11"/>
        <v>15000</v>
      </c>
      <c r="O116" s="145"/>
      <c r="P116" s="141">
        <f t="shared" si="12"/>
        <v>2255611.5499999998</v>
      </c>
      <c r="R116" s="137">
        <v>1.4</v>
      </c>
      <c r="T116" s="90" t="s">
        <v>277</v>
      </c>
    </row>
    <row r="117" spans="1:21" ht="299" x14ac:dyDescent="0.15">
      <c r="A117" s="79" t="s">
        <v>309</v>
      </c>
      <c r="B117" s="177">
        <f t="shared" si="6"/>
        <v>106</v>
      </c>
      <c r="C117" s="77" t="s">
        <v>287</v>
      </c>
      <c r="E117" s="89" t="s">
        <v>251</v>
      </c>
      <c r="G117" s="75">
        <v>1</v>
      </c>
      <c r="H117" s="141">
        <v>135452</v>
      </c>
      <c r="I117" s="144"/>
      <c r="J117" s="151"/>
      <c r="K117" s="151"/>
      <c r="L117" s="151">
        <f t="shared" si="13"/>
        <v>135452</v>
      </c>
      <c r="M117" s="150"/>
      <c r="N117" s="151">
        <f t="shared" si="11"/>
        <v>135452</v>
      </c>
      <c r="O117" s="145"/>
      <c r="P117" s="141">
        <f t="shared" si="12"/>
        <v>2391063.5499999998</v>
      </c>
      <c r="R117" s="137" t="s">
        <v>298</v>
      </c>
      <c r="T117" s="133" t="s">
        <v>278</v>
      </c>
    </row>
    <row r="118" spans="1:21" ht="78" x14ac:dyDescent="0.15">
      <c r="A118" s="79" t="s">
        <v>309</v>
      </c>
      <c r="B118" s="177">
        <f t="shared" si="6"/>
        <v>107</v>
      </c>
      <c r="C118" s="79" t="s">
        <v>290</v>
      </c>
      <c r="E118" s="106" t="s">
        <v>252</v>
      </c>
      <c r="G118" s="75">
        <v>1</v>
      </c>
      <c r="H118" s="143">
        <v>56563.76</v>
      </c>
      <c r="I118" s="144"/>
      <c r="J118" s="150"/>
      <c r="K118" s="150"/>
      <c r="L118" s="151">
        <f t="shared" si="13"/>
        <v>56563.76</v>
      </c>
      <c r="M118" s="150"/>
      <c r="N118" s="150">
        <f>L118</f>
        <v>56563.76</v>
      </c>
      <c r="O118" s="168"/>
      <c r="P118" s="141">
        <f t="shared" si="12"/>
        <v>2447627.3099999996</v>
      </c>
      <c r="R118" s="138">
        <v>1.4</v>
      </c>
      <c r="T118" s="135" t="s">
        <v>279</v>
      </c>
    </row>
    <row r="119" spans="1:21" x14ac:dyDescent="0.15">
      <c r="A119" s="79" t="s">
        <v>309</v>
      </c>
      <c r="B119" s="177">
        <f t="shared" si="6"/>
        <v>108</v>
      </c>
      <c r="C119" s="77" t="s">
        <v>79</v>
      </c>
      <c r="D119" s="94"/>
      <c r="E119" s="88" t="s">
        <v>85</v>
      </c>
      <c r="G119" s="75">
        <v>1</v>
      </c>
      <c r="H119" s="141">
        <v>75000</v>
      </c>
      <c r="I119" s="142"/>
      <c r="J119" s="141">
        <f>H119*G119</f>
        <v>75000</v>
      </c>
      <c r="K119" s="141"/>
      <c r="L119" s="141"/>
      <c r="M119" s="143"/>
      <c r="N119" s="141">
        <f>J119+L119</f>
        <v>75000</v>
      </c>
      <c r="O119" s="141"/>
      <c r="P119" s="141">
        <f t="shared" si="12"/>
        <v>2522627.3099999996</v>
      </c>
      <c r="R119" s="97">
        <v>1.2</v>
      </c>
      <c r="T119" s="87" t="s">
        <v>91</v>
      </c>
    </row>
    <row r="120" spans="1:21" s="22" customFormat="1" x14ac:dyDescent="0.15">
      <c r="A120" s="79" t="s">
        <v>309</v>
      </c>
      <c r="B120" s="177">
        <f t="shared" si="6"/>
        <v>109</v>
      </c>
      <c r="C120" s="77" t="s">
        <v>79</v>
      </c>
      <c r="D120" s="94"/>
      <c r="E120" s="88" t="s">
        <v>86</v>
      </c>
      <c r="F120" s="42"/>
      <c r="G120" s="75">
        <v>1</v>
      </c>
      <c r="H120" s="141">
        <v>70000</v>
      </c>
      <c r="I120" s="142"/>
      <c r="J120" s="141">
        <f>H120*G120</f>
        <v>70000</v>
      </c>
      <c r="K120" s="141"/>
      <c r="L120" s="141"/>
      <c r="M120" s="143"/>
      <c r="N120" s="141">
        <f>J120+L120</f>
        <v>70000</v>
      </c>
      <c r="O120" s="141"/>
      <c r="P120" s="141">
        <f t="shared" si="12"/>
        <v>2592627.3099999996</v>
      </c>
      <c r="Q120" s="46"/>
      <c r="R120" s="97">
        <v>1.2</v>
      </c>
      <c r="S120" s="46"/>
      <c r="T120" s="96" t="s">
        <v>91</v>
      </c>
      <c r="U120" s="24"/>
    </row>
    <row r="121" spans="1:21" x14ac:dyDescent="0.15">
      <c r="A121" s="79" t="s">
        <v>309</v>
      </c>
      <c r="B121" s="177">
        <f t="shared" si="6"/>
        <v>110</v>
      </c>
      <c r="C121" s="77" t="s">
        <v>79</v>
      </c>
      <c r="D121" s="94"/>
      <c r="E121" s="88" t="s">
        <v>87</v>
      </c>
      <c r="G121" s="75" t="s">
        <v>88</v>
      </c>
      <c r="H121" s="134" t="s">
        <v>89</v>
      </c>
      <c r="I121" s="76"/>
      <c r="J121" s="141">
        <v>20000</v>
      </c>
      <c r="K121" s="141"/>
      <c r="L121" s="141"/>
      <c r="M121" s="143"/>
      <c r="N121" s="141">
        <f>J121+L121</f>
        <v>20000</v>
      </c>
      <c r="O121" s="141"/>
      <c r="P121" s="141">
        <f t="shared" si="12"/>
        <v>2612627.3099999996</v>
      </c>
      <c r="R121" s="97">
        <v>1.2</v>
      </c>
      <c r="T121" s="87" t="s">
        <v>91</v>
      </c>
    </row>
    <row r="122" spans="1:21" x14ac:dyDescent="0.15">
      <c r="A122" s="17"/>
      <c r="B122" s="18"/>
      <c r="C122" s="18"/>
      <c r="D122" s="18"/>
      <c r="E122" s="18"/>
      <c r="F122" s="19"/>
      <c r="G122" s="48"/>
      <c r="H122" s="33"/>
      <c r="I122" s="19"/>
      <c r="J122" s="38"/>
      <c r="K122" s="19"/>
      <c r="L122" s="38"/>
      <c r="M122" s="19"/>
      <c r="N122" s="19"/>
      <c r="O122" s="19"/>
      <c r="P122" s="19"/>
      <c r="Q122" s="20"/>
      <c r="R122" s="19"/>
      <c r="S122" s="20"/>
      <c r="T122" s="13"/>
    </row>
    <row r="123" spans="1:21" x14ac:dyDescent="0.15">
      <c r="A123" s="17"/>
      <c r="B123" s="17"/>
      <c r="C123" s="18"/>
      <c r="D123" s="18"/>
      <c r="E123" s="18"/>
      <c r="F123" s="19"/>
      <c r="G123" s="48"/>
      <c r="H123" s="33"/>
      <c r="I123" s="19"/>
      <c r="J123" s="38"/>
      <c r="K123" s="19"/>
      <c r="L123" s="38"/>
      <c r="M123" s="19"/>
      <c r="N123" s="19"/>
      <c r="O123" s="19"/>
      <c r="P123" s="19"/>
      <c r="Q123" s="20"/>
      <c r="R123" s="19"/>
      <c r="S123" s="20"/>
      <c r="T123" s="13"/>
    </row>
    <row r="127" spans="1:21" x14ac:dyDescent="0.15">
      <c r="B127" s="29"/>
      <c r="C127" s="30"/>
      <c r="G127" s="51"/>
      <c r="H127" s="34"/>
      <c r="N127" s="44"/>
      <c r="O127" s="46"/>
      <c r="P127" s="44"/>
      <c r="R127" s="55"/>
      <c r="S127" s="21"/>
      <c r="T127" s="21"/>
    </row>
    <row r="128" spans="1:21" ht="14" thickBot="1" x14ac:dyDescent="0.2">
      <c r="J128" s="169">
        <f>SUM(J12:J125)</f>
        <v>1112383</v>
      </c>
      <c r="L128" s="169">
        <f>SUM(L12:L125)</f>
        <v>1500244.3099999998</v>
      </c>
      <c r="N128" s="169">
        <f>SUM(N12:N125)</f>
        <v>2612627.3099999996</v>
      </c>
      <c r="O128" s="46"/>
      <c r="P128" s="44"/>
      <c r="R128" s="55"/>
      <c r="S128" s="21"/>
      <c r="T128" s="21"/>
    </row>
    <row r="129" spans="2:20" ht="14" thickTop="1" x14ac:dyDescent="0.15">
      <c r="O129" s="46"/>
      <c r="R129" s="55"/>
      <c r="S129" s="21"/>
      <c r="T129" s="21"/>
    </row>
    <row r="130" spans="2:20" x14ac:dyDescent="0.15">
      <c r="J130" s="11"/>
      <c r="O130" s="46"/>
      <c r="R130" s="55"/>
      <c r="S130" s="21"/>
      <c r="T130" s="21"/>
    </row>
    <row r="131" spans="2:20" x14ac:dyDescent="0.15">
      <c r="O131" s="46"/>
      <c r="R131" s="55"/>
      <c r="S131" s="21"/>
      <c r="T131" s="21"/>
    </row>
    <row r="132" spans="2:20" x14ac:dyDescent="0.15">
      <c r="B132" s="170" t="s">
        <v>299</v>
      </c>
      <c r="O132" s="46"/>
      <c r="R132" s="55"/>
      <c r="S132" s="21"/>
      <c r="T132" s="21"/>
    </row>
    <row r="133" spans="2:20" x14ac:dyDescent="0.15">
      <c r="B133" s="103"/>
      <c r="O133" s="46"/>
      <c r="R133" s="55"/>
      <c r="S133" s="21"/>
      <c r="T133" s="21"/>
    </row>
    <row r="134" spans="2:20" x14ac:dyDescent="0.15">
      <c r="B134" s="103" t="s">
        <v>300</v>
      </c>
      <c r="O134" s="46"/>
      <c r="R134" s="55"/>
      <c r="S134" s="21"/>
      <c r="T134" s="21"/>
    </row>
    <row r="135" spans="2:20" x14ac:dyDescent="0.15">
      <c r="B135" s="103" t="s">
        <v>301</v>
      </c>
      <c r="O135" s="46"/>
      <c r="R135" s="55"/>
      <c r="S135" s="21"/>
      <c r="T135" s="21"/>
    </row>
    <row r="136" spans="2:20" x14ac:dyDescent="0.15">
      <c r="B136" s="103" t="s">
        <v>302</v>
      </c>
      <c r="O136" s="46"/>
      <c r="R136" s="55"/>
      <c r="S136" s="21"/>
      <c r="T136" s="21"/>
    </row>
    <row r="137" spans="2:20" x14ac:dyDescent="0.15">
      <c r="B137" s="103" t="s">
        <v>303</v>
      </c>
      <c r="O137" s="46"/>
      <c r="R137" s="55"/>
      <c r="S137" s="21"/>
      <c r="T137" s="21"/>
    </row>
    <row r="138" spans="2:20" x14ac:dyDescent="0.15">
      <c r="B138" s="103"/>
      <c r="O138" s="46"/>
      <c r="R138" s="55"/>
      <c r="S138" s="21"/>
      <c r="T138" s="21"/>
    </row>
    <row r="139" spans="2:20" x14ac:dyDescent="0.15">
      <c r="B139" s="171" t="s">
        <v>304</v>
      </c>
      <c r="O139" s="46"/>
      <c r="R139" s="55"/>
      <c r="S139" s="21"/>
      <c r="T139" s="21"/>
    </row>
    <row r="140" spans="2:20" x14ac:dyDescent="0.15">
      <c r="B140" s="171"/>
      <c r="O140" s="46"/>
      <c r="R140" s="55"/>
      <c r="S140" s="21"/>
      <c r="T140" s="21"/>
    </row>
    <row r="141" spans="2:20" x14ac:dyDescent="0.15">
      <c r="B141" s="171"/>
      <c r="O141" s="46"/>
      <c r="R141" s="55"/>
      <c r="S141" s="21"/>
      <c r="T141" s="21"/>
    </row>
    <row r="142" spans="2:20" x14ac:dyDescent="0.15">
      <c r="B142" s="171"/>
      <c r="O142" s="46"/>
      <c r="R142" s="55"/>
      <c r="S142" s="21"/>
      <c r="T142" s="21"/>
    </row>
    <row r="143" spans="2:20" x14ac:dyDescent="0.15">
      <c r="B143" s="171"/>
      <c r="O143" s="46"/>
      <c r="R143" s="55"/>
      <c r="S143" s="21"/>
      <c r="T143" s="21"/>
    </row>
    <row r="144" spans="2:20" x14ac:dyDescent="0.15">
      <c r="B144" s="171"/>
      <c r="O144" s="46"/>
      <c r="R144" s="55"/>
      <c r="S144" s="21"/>
      <c r="T144" s="21"/>
    </row>
    <row r="145" spans="2:20" x14ac:dyDescent="0.15">
      <c r="B145" s="171"/>
      <c r="O145" s="46"/>
      <c r="R145" s="55"/>
      <c r="S145" s="21"/>
      <c r="T145" s="21"/>
    </row>
    <row r="146" spans="2:20" x14ac:dyDescent="0.15">
      <c r="B146" s="171"/>
      <c r="O146" s="46"/>
      <c r="R146" s="55"/>
      <c r="S146" s="21"/>
      <c r="T146" s="21"/>
    </row>
    <row r="147" spans="2:20" x14ac:dyDescent="0.15">
      <c r="B147" s="171"/>
      <c r="O147" s="46"/>
      <c r="R147" s="55"/>
      <c r="S147" s="21"/>
      <c r="T147" s="21"/>
    </row>
  </sheetData>
  <sortState ref="A10:T120">
    <sortCondition ref="B10:B120"/>
  </sortState>
  <printOptions horizontalCentered="1" gridLines="1"/>
  <pageMargins left="0" right="0" top="0.5" bottom="0.5" header="0.3" footer="0.3"/>
  <pageSetup paperSize="17" scale="48" fitToHeight="14" orientation="landscape" r:id="rId1"/>
  <headerFooter>
    <oddHeader>&amp;C-  &amp;P  -</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One-Time &amp; Capital</vt:lpstr>
    </vt:vector>
  </TitlesOfParts>
  <Company>Central Connecticut State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CCSU</dc:creator>
  <cp:lastModifiedBy>Microsoft Office User</cp:lastModifiedBy>
  <cp:lastPrinted>2017-02-14T15:18:08Z</cp:lastPrinted>
  <dcterms:created xsi:type="dcterms:W3CDTF">2010-02-16T19:23:13Z</dcterms:created>
  <dcterms:modified xsi:type="dcterms:W3CDTF">2017-02-14T20:48:50Z</dcterms:modified>
</cp:coreProperties>
</file>