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Users\Carl\Documents\CCSU\"/>
    </mc:Choice>
  </mc:AlternateContent>
  <bookViews>
    <workbookView xWindow="0" yWindow="0" windowWidth="19200" windowHeight="7050" tabRatio="424"/>
  </bookViews>
  <sheets>
    <sheet name="Budget FY18" sheetId="35" r:id="rId1"/>
    <sheet name="Sheet1" sheetId="36" r:id="rId2"/>
  </sheets>
  <definedNames>
    <definedName name="_xlnm.Print_Area" localSheetId="0">'Budget FY18'!$A$1:$K$113</definedName>
  </definedNames>
  <calcPr calcId="171026"/>
</workbook>
</file>

<file path=xl/calcChain.xml><?xml version="1.0" encoding="utf-8"?>
<calcChain xmlns="http://schemas.openxmlformats.org/spreadsheetml/2006/main">
  <c r="I27" i="35" l="1"/>
  <c r="I28" i="35"/>
  <c r="I29" i="35"/>
  <c r="I30" i="35"/>
  <c r="I31" i="35"/>
  <c r="I32" i="35"/>
  <c r="I33" i="35"/>
  <c r="I34" i="35"/>
  <c r="I35" i="35"/>
  <c r="I36" i="35"/>
  <c r="I37" i="35"/>
  <c r="I38" i="35"/>
  <c r="I39" i="35"/>
  <c r="I40" i="35"/>
  <c r="I41" i="35"/>
  <c r="I42" i="35"/>
  <c r="I43" i="35"/>
  <c r="I44" i="35"/>
  <c r="I45" i="35"/>
  <c r="I46" i="35"/>
  <c r="I47" i="35"/>
  <c r="I48" i="35"/>
  <c r="I49" i="35"/>
  <c r="I50" i="35"/>
  <c r="I51" i="35"/>
  <c r="I52" i="35"/>
  <c r="I53" i="35"/>
  <c r="I54" i="35"/>
  <c r="I55" i="35"/>
  <c r="I56" i="35"/>
  <c r="I57" i="35"/>
  <c r="I58" i="35"/>
  <c r="I59" i="35"/>
  <c r="I60" i="35"/>
  <c r="I61" i="35"/>
  <c r="I62" i="35"/>
  <c r="I63" i="35"/>
  <c r="I64" i="35"/>
  <c r="I65" i="35"/>
  <c r="I66" i="35"/>
  <c r="I67" i="35"/>
  <c r="I68" i="35"/>
  <c r="I69" i="35"/>
  <c r="I70" i="35"/>
  <c r="I71" i="35"/>
  <c r="I72" i="35"/>
  <c r="I73" i="35"/>
  <c r="I74" i="35"/>
  <c r="I75" i="35"/>
  <c r="I76" i="35"/>
  <c r="I77" i="35"/>
  <c r="I78" i="35"/>
  <c r="I79" i="35"/>
  <c r="I80" i="35"/>
  <c r="I81" i="35"/>
  <c r="I82" i="35"/>
  <c r="I83" i="35"/>
  <c r="I84" i="35"/>
  <c r="I85" i="35"/>
  <c r="I86" i="35"/>
  <c r="I87" i="35"/>
  <c r="I88" i="35"/>
  <c r="I89" i="35"/>
  <c r="I90" i="35"/>
  <c r="I91" i="35"/>
  <c r="I92" i="35"/>
  <c r="I93" i="35"/>
  <c r="I94" i="35"/>
  <c r="I95" i="35"/>
  <c r="I96" i="35"/>
  <c r="I97" i="35"/>
  <c r="I98" i="35"/>
  <c r="I99" i="35"/>
  <c r="I100" i="35"/>
  <c r="I101" i="35"/>
  <c r="I102" i="35"/>
  <c r="I103" i="35"/>
  <c r="I104" i="35"/>
  <c r="I105" i="35"/>
  <c r="I106" i="35"/>
  <c r="I107" i="35"/>
  <c r="I108" i="35"/>
  <c r="I109" i="35"/>
  <c r="I110" i="35"/>
  <c r="G96" i="35"/>
  <c r="G95" i="35"/>
  <c r="G94" i="35"/>
  <c r="G93" i="35"/>
  <c r="G92" i="35"/>
  <c r="G91" i="35"/>
  <c r="G90" i="35"/>
  <c r="G89" i="35"/>
  <c r="G88" i="35"/>
  <c r="G87" i="35"/>
  <c r="G86" i="35"/>
  <c r="G85" i="35"/>
  <c r="G84" i="35"/>
  <c r="G83" i="35"/>
  <c r="G82" i="35"/>
  <c r="G81" i="35"/>
  <c r="G80" i="35"/>
  <c r="G79" i="35"/>
  <c r="G78" i="35"/>
  <c r="G77" i="35"/>
  <c r="G76" i="35"/>
  <c r="G75" i="35"/>
  <c r="G74" i="35"/>
  <c r="G73" i="35"/>
  <c r="G72" i="35"/>
  <c r="G71" i="35"/>
  <c r="G70" i="35"/>
  <c r="G69" i="35"/>
  <c r="G68" i="35"/>
  <c r="G67" i="35"/>
  <c r="G66" i="35"/>
  <c r="G65" i="35"/>
  <c r="G64" i="35"/>
  <c r="G63" i="35"/>
  <c r="G62" i="35"/>
  <c r="G61" i="35"/>
  <c r="G60" i="35"/>
  <c r="G59" i="35"/>
  <c r="G58" i="35"/>
  <c r="G57" i="35"/>
  <c r="G56" i="35"/>
  <c r="G55" i="35"/>
  <c r="G54" i="35"/>
  <c r="G53" i="35"/>
  <c r="G52" i="35"/>
  <c r="G51" i="35"/>
  <c r="G50" i="35"/>
  <c r="G49" i="35"/>
  <c r="G48" i="35"/>
  <c r="G47" i="35"/>
  <c r="G46" i="35"/>
  <c r="G45" i="35"/>
  <c r="G44" i="35"/>
  <c r="G43" i="35"/>
  <c r="G42" i="35"/>
  <c r="G41" i="35"/>
  <c r="G40" i="35"/>
  <c r="G39" i="35"/>
  <c r="G38" i="35"/>
  <c r="G37" i="35"/>
  <c r="G36" i="35"/>
  <c r="G35" i="35"/>
  <c r="G34" i="35"/>
  <c r="G33" i="35"/>
  <c r="G32" i="35"/>
  <c r="G31" i="35"/>
  <c r="G30" i="35"/>
  <c r="G29" i="35"/>
  <c r="G28" i="35"/>
  <c r="E27" i="35"/>
  <c r="G27" i="35"/>
  <c r="H27" i="35"/>
  <c r="H28" i="35"/>
  <c r="H29" i="35"/>
  <c r="H30" i="35"/>
  <c r="H31" i="35"/>
  <c r="H32" i="35"/>
  <c r="H33" i="35"/>
  <c r="H34" i="35"/>
  <c r="H35" i="35"/>
  <c r="H36" i="35"/>
  <c r="H37" i="35"/>
  <c r="H38" i="35"/>
  <c r="H39" i="35"/>
  <c r="H40" i="35"/>
  <c r="H41" i="35"/>
  <c r="H42" i="35"/>
  <c r="H43" i="35"/>
  <c r="H44" i="35"/>
  <c r="H45" i="35"/>
  <c r="H46" i="35"/>
  <c r="H47" i="35"/>
  <c r="H48" i="35"/>
  <c r="H49" i="35"/>
  <c r="H50" i="35"/>
  <c r="H51" i="35"/>
  <c r="H52" i="35"/>
  <c r="H53" i="35"/>
  <c r="H54" i="35"/>
  <c r="H55" i="35"/>
  <c r="H56" i="35"/>
  <c r="H57" i="35"/>
  <c r="H58" i="35"/>
  <c r="H59" i="35"/>
  <c r="H60" i="35"/>
  <c r="H61" i="35"/>
  <c r="H62" i="35"/>
  <c r="H63" i="35"/>
  <c r="H64" i="35"/>
  <c r="H65" i="35"/>
  <c r="H66" i="35"/>
  <c r="H67" i="35"/>
  <c r="H68" i="35"/>
  <c r="H69" i="35"/>
  <c r="H70" i="35"/>
  <c r="H71" i="35"/>
  <c r="H72" i="35"/>
  <c r="H73" i="35"/>
  <c r="H74" i="35"/>
  <c r="H75" i="35"/>
  <c r="H76" i="35"/>
  <c r="H77" i="35"/>
  <c r="H78" i="35"/>
  <c r="H79" i="35"/>
  <c r="H80" i="35"/>
  <c r="H81" i="35"/>
  <c r="H82" i="35"/>
  <c r="H83" i="35"/>
  <c r="H84" i="35"/>
  <c r="H85" i="35"/>
  <c r="H86" i="35"/>
  <c r="H87" i="35"/>
  <c r="H88" i="35"/>
  <c r="H89" i="35"/>
  <c r="H90" i="35"/>
  <c r="H91" i="35"/>
  <c r="H92" i="35"/>
  <c r="H93" i="35"/>
  <c r="H94" i="35"/>
  <c r="H95" i="35"/>
  <c r="H96" i="35"/>
  <c r="E97" i="35"/>
  <c r="G97" i="35"/>
  <c r="H97" i="35"/>
  <c r="E98" i="35"/>
  <c r="G98" i="35"/>
  <c r="H98" i="35"/>
  <c r="E99" i="35"/>
  <c r="G99" i="35"/>
  <c r="H99" i="35"/>
  <c r="E100" i="35"/>
  <c r="G100" i="35"/>
  <c r="H100" i="35"/>
  <c r="E101" i="35"/>
  <c r="G101" i="35"/>
  <c r="H101" i="35"/>
  <c r="E102" i="35"/>
  <c r="G102" i="35"/>
  <c r="H102" i="35"/>
  <c r="E103" i="35"/>
  <c r="G103" i="35"/>
  <c r="H103" i="35"/>
  <c r="E104" i="35"/>
  <c r="G104" i="35"/>
  <c r="H104" i="35"/>
  <c r="E105" i="35"/>
  <c r="G105" i="35"/>
  <c r="H105" i="35"/>
  <c r="E106" i="35"/>
  <c r="G106" i="35"/>
  <c r="H106" i="35"/>
  <c r="E107" i="35"/>
  <c r="G107" i="35"/>
  <c r="H107" i="35"/>
  <c r="E108" i="35"/>
  <c r="G108" i="35"/>
  <c r="H108" i="35"/>
  <c r="E109" i="35"/>
  <c r="G109" i="35"/>
  <c r="H109" i="35"/>
  <c r="E110" i="35"/>
  <c r="G110" i="35"/>
  <c r="H110" i="35"/>
  <c r="G13" i="35"/>
  <c r="G12" i="35"/>
  <c r="H12" i="35"/>
  <c r="H13" i="35"/>
  <c r="H114" i="35"/>
</calcChain>
</file>

<file path=xl/sharedStrings.xml><?xml version="1.0" encoding="utf-8"?>
<sst xmlns="http://schemas.openxmlformats.org/spreadsheetml/2006/main" count="314" uniqueCount="227">
  <si>
    <t>FY18 BUDGET REQUEST</t>
  </si>
  <si>
    <t xml:space="preserve">   CENTRAL CONNECTICUT STATE UNIVERSITY</t>
  </si>
  <si>
    <t>FY 2018 BUDGET CHANGE EXECUTIVE SUMMARY</t>
  </si>
  <si>
    <t>Version 02/06/2017</t>
  </si>
  <si>
    <r>
      <t xml:space="preserve">     </t>
    </r>
    <r>
      <rPr>
        <b/>
        <sz val="10"/>
        <color rgb="FF0000CC"/>
        <rFont val="Arial"/>
        <family val="2"/>
      </rPr>
      <t xml:space="preserve">   Academic Affairs</t>
    </r>
  </si>
  <si>
    <t>Net Request</t>
  </si>
  <si>
    <t>Budget</t>
  </si>
  <si>
    <t>Net</t>
  </si>
  <si>
    <t>"Running"</t>
  </si>
  <si>
    <t>Funding Source</t>
  </si>
  <si>
    <t>Strategic</t>
  </si>
  <si>
    <t>PC#</t>
  </si>
  <si>
    <t>Index</t>
  </si>
  <si>
    <t>Budget Request Description</t>
  </si>
  <si>
    <t>Priority</t>
  </si>
  <si>
    <t>Request</t>
  </si>
  <si>
    <t>Reallocation</t>
  </si>
  <si>
    <t>Total</t>
  </si>
  <si>
    <t>for Reallocation</t>
  </si>
  <si>
    <t>Objective</t>
  </si>
  <si>
    <t xml:space="preserve">Summary of Impact </t>
  </si>
  <si>
    <t>NEW</t>
  </si>
  <si>
    <t>SEPS</t>
  </si>
  <si>
    <t>Clinical Placement Coordinator            (SUOAF II)</t>
  </si>
  <si>
    <t>PC#52794</t>
  </si>
  <si>
    <t>Hire full-time Clinical Placement Coordinator to fulfill responsibilities currently filled by different faculty on reassigned time which costs approximately $52,000 per year, and requires paying adjuncts to teach courses. Position will be paid for through reallocation of a faculty salary in a low-demand area.</t>
  </si>
  <si>
    <t>Reclassify Assistant Dean</t>
  </si>
  <si>
    <t>Assistant Dean to be reclassified to assume full responsibility for Task Stream assessment of academic programs and accreditation of teacher preparation programs in SEPS. This reclassification will substantially reduce the amount we pay to faculty to write accreditation reports.</t>
  </si>
  <si>
    <t>Below the line Reductions</t>
  </si>
  <si>
    <t>Description</t>
  </si>
  <si>
    <t>PC# Value</t>
  </si>
  <si>
    <t>Fringes</t>
  </si>
  <si>
    <t>DPS/OE</t>
  </si>
  <si>
    <t>Summary of Impact</t>
  </si>
  <si>
    <t>FY2018</t>
  </si>
  <si>
    <t>Possible Reduction of $</t>
  </si>
  <si>
    <t>FY2016-17</t>
  </si>
  <si>
    <t>Salary savings</t>
  </si>
  <si>
    <t>Savings for the moment are $345,100 (02-01-2017) (plus fringes 0.30%)</t>
  </si>
  <si>
    <t>CLASS</t>
  </si>
  <si>
    <t>NO CLASS dean's office funds will be set aside for unplanned funding requests.  Cut in supplementary conference travel funding-Part 1.  Departmental Budget Reductions -    Part 1.</t>
  </si>
  <si>
    <t xml:space="preserve">There will be no funds for ANYONE coming to the dean's office looking for last minute funding allocations.  Cut would eliminate supplemental travel funding for international conferences.  A 3% reduction distributed across all CLASS budgets. </t>
  </si>
  <si>
    <t>SoB</t>
  </si>
  <si>
    <t>5% across the board cut</t>
  </si>
  <si>
    <t>A 5% of budget cut would result in reduction of support for faculty travel and software purchases for both faculty research and in-class student use.</t>
  </si>
  <si>
    <t>(In order of priority)                             Educational Supplies: $500; Sodexho: $5,000; Out of State/Inter. Travel: $6,000 Gr. Asst./Stud. Workers: $15,519</t>
  </si>
  <si>
    <t>Reduced support from Dean's Office for dept. Initiatives, e.g. reductions in discretionary personnel (graduate assistants) as well as reductions in discretionary operating expenses (hospitality; support for travel; discretionary educational supplies).</t>
  </si>
  <si>
    <t>SEST</t>
  </si>
  <si>
    <t>5% reduction in Dean Office account and  Dept. DPS/OE allocation</t>
  </si>
  <si>
    <t>Minor impact- reduced funds for student workers and additional funds to support activities.  Minor impact to departments, reduced funds for supplies and student help.</t>
  </si>
  <si>
    <t>LIBR01</t>
  </si>
  <si>
    <t>Reduction in Binding (Books), Reduction in Supplies, Reduction Software Purchases,  Reduction in Serials, Reduction in (DPS) Non Teaching Lecturers, Reduction in Electronic Database Resources</t>
  </si>
  <si>
    <t>Items needing binding will be out of circulation longer or in the case of periodicals, journal issues may go missing. Fewer print and audiovisual materials resulting in further aging of the print collections and reduced usefulness to students and faculty completing research. We will not be able to obtain all the necessary supplies that contribute to the library's operation.  Reduced printing etc. Using outdated versions, unable to purchase new applications. Each year the cancellation task is more difficult as we have to eliminate truly important journal content from the CCSU journals collection.  We have realized what savings we can from switching to electronic format, consortium deals and past one-time funding.  Journals provide the most current information in any academic discipline and are of primary importance to our students and faculty.  Journal prices are subject to a 4 to 7% increase annually.  Faculty concerns and complaints about lack of resources have increased dramatically. Reduced capacity for cataloging, staffing reference desk on evening &amp; weekend hours.Canceling electronic databases eliminates access for faculty and students and negatively effecting curriculum.  Faculty concerns and complaints about a lack of resources will increase.</t>
  </si>
  <si>
    <t>AFRS01</t>
  </si>
  <si>
    <t>Lecture &amp; Honoraria/Prof &amp; other services</t>
  </si>
  <si>
    <t>Decrease student participation in co-curricular activities</t>
  </si>
  <si>
    <t>AVPA01</t>
  </si>
  <si>
    <t>Eliminate webinars/programs for campus community.</t>
  </si>
  <si>
    <t>For the last two years our department has sponsored webinars/programs for the campus community to learn about subjects like diversity.  With a budget cut of 5% this could eliminate our ability to fund these.</t>
  </si>
  <si>
    <t>CACE01</t>
  </si>
  <si>
    <t>Reduce Professional Development/Conference allocation</t>
  </si>
  <si>
    <t>Fewer opportunities for staff development/conference and seminar attendance for professional staff</t>
  </si>
  <si>
    <t>CIE001</t>
  </si>
  <si>
    <t>Cease co-sponsorship of international events organized by other departments, programs, and offices. Cease advertising study abroad in the Central Recorder. Reduce Office Supplies budget</t>
  </si>
  <si>
    <t xml:space="preserve">Fewer on-campus guest lectures focusing on a broad range of international topics.  Reduction in the number of students who study abroad annual.  Diminished service to international students. </t>
  </si>
  <si>
    <t>CLAS01</t>
  </si>
  <si>
    <t>Staff</t>
  </si>
  <si>
    <t>The LALCC opens Monday through Friday from 9 am to 5 pm. In order to keep the doors open, the center hires student workers, a graduate and a university assistant. We will reduce the number of hours of our staff and, if necessary, the opening times of the center.</t>
  </si>
  <si>
    <t>CTEL01</t>
  </si>
  <si>
    <t>Reduce funding for Learning Community Group (LCG) grants (currently at $250 each)</t>
  </si>
  <si>
    <t>1.5</t>
  </si>
  <si>
    <t xml:space="preserve">Fewer opportinities for faculty to share innovative approaches to class room teaching.                                             Student Learning Objective 1.5 Enabling Activites: Organize faculty and staff LCGs that focus on teaching and learning; Organize opportunities for inderdiscipliary social interaction among faculty. </t>
  </si>
  <si>
    <t>EAS001</t>
  </si>
  <si>
    <t xml:space="preserve">Marketing of East Asian Center to new and incoming Asians, Asian American and Native American students.  </t>
  </si>
  <si>
    <t xml:space="preserve">Decreased involvement of CCSU students with East Asian Center activities and social support programs.  </t>
  </si>
  <si>
    <t>FAID01</t>
  </si>
  <si>
    <t>Student Labor, Advertising</t>
  </si>
  <si>
    <t>Minimal</t>
  </si>
  <si>
    <t>PLAN01</t>
  </si>
  <si>
    <t xml:space="preserve">Reduce office supply purchases. Reduce purchase of reference books relevant to assessment, retention, institutional effectiveness. Reduce purchase of publications/webinars relevant to assessment, retention, institutional effectiveness.  Reduce support for faculty development related to assessment (NEEAN, AAC&amp;U). </t>
  </si>
  <si>
    <t>Purchase fewer binders and folders, making it more challenging to organize and archive reports.  It will be more difficult to share current information with campus entities regarding assessment and retention initiatives (no longer purchase books on current theories &amp; research).  It will be more difficult to share current information with campus entities regarding assessment and retention initiatives (no longer purchase AAC&amp;U assessment publications for faculty, CSRDE retention webinars, etc.).  OIRA will reduce the amount of money budgeted for faculty to attend assessment conferences - this will make it more difficult to develop a culture of assessment across campus</t>
  </si>
  <si>
    <t>REGS01</t>
  </si>
  <si>
    <t>Postage Reduction,  Office Supplies/ Printing Reduction,  Professional Memberships/ Subscriptions/ Development</t>
  </si>
  <si>
    <t>Only mail absolutely critical items, Less printed materials available for students/faculty/staff,  Potential loss of currency in field for department staff</t>
  </si>
  <si>
    <t>SPON01</t>
  </si>
  <si>
    <t>Student Labor 5% of OE budget</t>
  </si>
  <si>
    <t>Proportionate reduction in student hours</t>
  </si>
  <si>
    <t>COENO1</t>
  </si>
  <si>
    <t>Conferences.  Student Labor.</t>
  </si>
  <si>
    <t>1.1,  3.4</t>
  </si>
  <si>
    <t xml:space="preserve">Eliminates funds for conference registration for professional development; focus of PD will be assessment of student learning impact specifically identified as priority for university.  Eliminates or reduces funds for student labor hires with specific skills that meet program needs (e.g. graphic design intern). </t>
  </si>
  <si>
    <t>ACO001</t>
  </si>
  <si>
    <t>5% Reduction</t>
  </si>
  <si>
    <t>This offices current budget allocations are remain nominal, therefore, any budget cuts will greatly impact the offices service to students and  operations.  I will reduce travel expenses and ordering supplies.</t>
  </si>
  <si>
    <t>ADMS01</t>
  </si>
  <si>
    <t>Counselor Luncheon, NRCCUA, Blackberry Fee, Pennants</t>
  </si>
  <si>
    <t>2.13/5.1</t>
  </si>
  <si>
    <t>Local counselors will not be able to see campus, Loss of Inquiries from this student source, Loss of some communication with the office and customers, Loss of promotional items to brand CCSU</t>
  </si>
  <si>
    <t>ESS001</t>
  </si>
  <si>
    <t>Office student worker</t>
  </si>
  <si>
    <t xml:space="preserve">Indirect and intrusive services will impact EOP students.  Graduate Assistant has been providing mentoring and coaching for students who are coded Early Academic Warning.  Commnication with faculty will decrease if we don't have this position. </t>
  </si>
  <si>
    <t>ESS002</t>
  </si>
  <si>
    <t>Student work (Tutors) = 729 hours @ $11.75 per hour</t>
  </si>
  <si>
    <t>2.1,  2.2,  2.3,  3,  3.4</t>
  </si>
  <si>
    <t>95%-97% of The Learning Center budget is spent on student salaries.  Thus reductions impact the tutoring and coaching services they provide.  A 5% reduction eliminates 26 hours of tutoring per week (15% reduction).  We would have to reduce the hours of operation..</t>
  </si>
  <si>
    <t>GRAD01</t>
  </si>
  <si>
    <t>1.4,1.7,2.6,3.3,3.4,4.3,4.5,5.4</t>
  </si>
  <si>
    <t>A reduction in 5% would result in the elimination of one open house (Spring) $1250, the cancelation of the Graduate Faculty Forums $340, $300 in office supplies, a reduction in out of state travel for recruiting $4000, a reduction of $1500 in FYE training expenses and $606 in essential student labor</t>
  </si>
  <si>
    <t>RETN02</t>
  </si>
  <si>
    <t xml:space="preserve">Reduce Academic Advisors hours and Academic Center Hours </t>
  </si>
  <si>
    <t xml:space="preserve">2.1, 2.2, 2.3, 2.4 </t>
  </si>
  <si>
    <t xml:space="preserve">Decreased academic support to student athletes will impact CCSU Athletic Teams meeting the APR cut score required by the NCAA. </t>
  </si>
  <si>
    <t xml:space="preserve">Cut in supplementary conference travel funding-Part 2.  Departmental Budget Reductions-Part 2. </t>
  </si>
  <si>
    <t xml:space="preserve">Cut would eliminate supplemental conference travel funding for full professors. An additional 3% reduction across all CLASS budgets.  </t>
  </si>
  <si>
    <t>10% across the board cut</t>
  </si>
  <si>
    <t>To reach 10%, we would eliminate all of the above as well as peer tutoring for accounting, finance, and economics courses.</t>
  </si>
  <si>
    <t>Discretionary reductions in non-essential expenses. TBD by dept. chair</t>
  </si>
  <si>
    <t>Reductions in discretionary food costs, student workers, &amp; supplies.                                                                                                         EDLD01    $5,323;     HHSP01    $3,567;   NURS01   $3,188;   PYED01   $6,052;   READ01   $3,918;  SOCW01    $1,432;   SPCE01   $2,873;   EDUC02  703</t>
  </si>
  <si>
    <t>10% reduction in Dean Office Account (DPS), 10% reduction in Dean Office Account (OE), 10% reduction in Dept. Accounts</t>
  </si>
  <si>
    <t xml:space="preserve">Major impact to student success-reduced tutoring and hours in the Student Service Center. Majority of cut would come from DPS,  Major Impact- reduced funds to support student and faculty projects and/or funds to support faculty travel,  Major impact- reduction in support for the departments (GA), plus impact on students as funds would be reduced for GA'ships.  Alternatively departments could cut class (lab ) offerings. </t>
  </si>
  <si>
    <t>Reduce travel.</t>
  </si>
  <si>
    <t>The Associate Vice President travels a few times a year to attend varies workshops/trainings.  With a budget cut of 10% he will need to reduce his travel.</t>
  </si>
  <si>
    <t>Annual Conference</t>
  </si>
  <si>
    <t xml:space="preserve">Reduced outreach to CCSU community's participation in international research, experiences </t>
  </si>
  <si>
    <t>Dues and Memberships,  Purchased Services,  Professional and Non-Professional Services</t>
  </si>
  <si>
    <t>Low to minimal impact on FA operations, Ability to maintain federal student aid requirements</t>
  </si>
  <si>
    <t>25% reduction in incentives to students to participate in surveys</t>
  </si>
  <si>
    <t>Anticipate lower participation rate in surveys ( eg NSSE and advising surveys)</t>
  </si>
  <si>
    <t>Student Labor 10% of OE budget</t>
  </si>
  <si>
    <t>Marketing of East Asian Center (above) and support for cultural events held at CCSU (i.e., Asia Day, Chinese New Year)</t>
  </si>
  <si>
    <t xml:space="preserve">Decreased involvement of Community members and CCSU students.  </t>
  </si>
  <si>
    <t xml:space="preserve">Fewer opportinities for faculty to share innovative approaches to class room teaching.                                         Student Learning Objective 1.5 Enabling Activites: Organize faculty and staff LCGs that focus on teaching and learning; Organize opportunities for inderdiscipliary social interaction among faculty. </t>
  </si>
  <si>
    <t>Sponsored Events</t>
  </si>
  <si>
    <t>The second category of expenses of the center is the sponsoring of cultural events. Given the nature of the sponsored events, we cannot predict whether the cut will have an impact on the number of the supported events.</t>
  </si>
  <si>
    <t>Other Supplies (Community Outreach).  Student Labor.</t>
  </si>
  <si>
    <t>3.2,  3.4</t>
  </si>
  <si>
    <t>Supplies for community networking, meetings and outreach events critical to community engagement efforts.  Would reduce student labor hours for paid Jumpstart Coordinator.</t>
  </si>
  <si>
    <t>Cease production of the Course Abroad catalog.  Reduce Postage budget by reducing the number of international express mailings</t>
  </si>
  <si>
    <t>Significant negative impact on Course Abroad enrollments. International students' receipt of immigration documents will be delayed</t>
  </si>
  <si>
    <t>Reduce Summer Advising &amp; Information Program Refreshments</t>
  </si>
  <si>
    <t>Offer less resources/print materials for families attending their first function at the university</t>
  </si>
  <si>
    <t>Gifts</t>
  </si>
  <si>
    <t>Loss of promotional items to brand CCSU</t>
  </si>
  <si>
    <t>10% Reduction</t>
  </si>
  <si>
    <t>In addition to the above reduction, futher budget reductions will impact the number of community colleges and office campus meeting  I can attend/travel expenses.  Also office supplies.</t>
  </si>
  <si>
    <t>In addition to those costs above to reach a reduction of 10% we would reduce the GA position to half time $3,000, cancel the cell phone $960, $2000 additional travel both in and out of state, and an additional $2035 in essential student work money</t>
  </si>
  <si>
    <t>University Assistant reduction in hours</t>
  </si>
  <si>
    <t>Decreased responsiveness to students, faculty, staff, and alumni</t>
  </si>
  <si>
    <t>Graduate Assistant for EOP during academic year.</t>
  </si>
  <si>
    <t>Summer materials such as textbooks, Program handbooks, and academic supplies for EOP summer program will be impact.  Parental Orientations will need to be eliminated. High risk Students and Parents will not have the opportunity the gain awareness of higher education expectations and Program logistics.</t>
  </si>
  <si>
    <t>Student work (Tutors) = 1457 hours @ $11.75 per hour</t>
  </si>
  <si>
    <t xml:space="preserve">A 10% budget reduction eliminates 52 hours of tutoring per week (30% reduction).  This would result in limiting our hours of operation. We would probably eliminate some evenings and begin much  later each day. </t>
  </si>
  <si>
    <t>Elimination of CLASS coverage for moving expenses.  Elimination of CLASS coverage for H1B visa expenses.  Elimination of all non-salary staffing in ASAP our advising center.</t>
  </si>
  <si>
    <t>We would need to eliminate moving expenses OR departments would need to pay for those expenses.  We would no longer be able to cover 1/3 of H1B visa costs for international faculty.  Our advising center would be reduced to only having FT salaried staff.</t>
  </si>
  <si>
    <t>15% accrosss the board cut</t>
  </si>
  <si>
    <t>To reach 15%, we would eliminate all of the above as well as 19 hrs/week of UA support for the adivsing office.</t>
  </si>
  <si>
    <t>Reductions in discretionary food costs, student workers, &amp; supplies.                                                                                                        EDUC01  $13,510;   EDLD01   $2,661;     HHSP01    $1,783;   NURS01   $1,594;   PYED01   $3,026;   READ01   $1,959;      SOCW01    $716;   SPCE01   $1,419;  EDUC02   $351</t>
  </si>
  <si>
    <t>15% reduction in Dean Office, 15% reduction in Dept. DPS/OE Account</t>
  </si>
  <si>
    <t>Detrimental impact- no tutoring or services provided in the student services.  Little to no additional support for faculty travel,   Detrimental impact- courses with laboratory components would need to be cancelled.  There would be limited funds for equipment maintenance. No funds for student workers or GA's to assist departments.</t>
  </si>
  <si>
    <t>Student Labor 15% of OE budget</t>
  </si>
  <si>
    <t>OIRA professional development in Assessment (AAC&amp;U),  Reduction in hours for student workers</t>
  </si>
  <si>
    <t>OIRA director will not attend AAC&amp;U general education conference - it will be more difficult to stay current with changes in assessment and to learn from other institutions.  OIRA will have less help to administer surveys, format reports, web site updates, etc.</t>
  </si>
  <si>
    <t>Student Internships (Labor)</t>
  </si>
  <si>
    <t>Decreased opportunity for leadership training and student retention</t>
  </si>
  <si>
    <t>Combine the 5% and 10% cuts.</t>
  </si>
  <si>
    <t>A 15% budget cut will result in eliminating webinars/programs sponsored by us to help the campus community as well as reduce travel for the Associate Vice President for varies workshops/trainings.</t>
  </si>
  <si>
    <t>Eliminate LCGs</t>
  </si>
  <si>
    <t xml:space="preserve">No opportinities for faculty to share innovative approaches to class room teaching through the CTFD.                       Student Learning Objective 1.5 Enabling Activites: Organize faculty and staff LCGs that focus on teaching and learning; Organize opportunities for inderdiscipliary social interaction among faculty. </t>
  </si>
  <si>
    <t xml:space="preserve">Marketing, Cultural Events and student social gatherings held on and off campus that promote unity within the East Asian student population.    </t>
  </si>
  <si>
    <t xml:space="preserve">Decreased involvement in educational and cultural community events and CCSU students.  </t>
  </si>
  <si>
    <t>Computer Equipment,  Training</t>
  </si>
  <si>
    <t xml:space="preserve">Ability to maintain equipment in financial aid office, Compliance with Federal student aid regulations </t>
  </si>
  <si>
    <t>Study abroad grants</t>
  </si>
  <si>
    <t>The LALCC supports students who participate in a study abroad program in any of the Latin American or Caribbean countries. We do not contemplate cuts in this category.</t>
  </si>
  <si>
    <t xml:space="preserve">Reduce Food Service at CIE events. Reduce Student Worker budget. Reduce UA hours - IERConn.net.  Reduce UA hours - Immigration Support.   Reduce UA hours - Course Abroad Program.  Reduce UA hours - Study Abroad.   </t>
  </si>
  <si>
    <t xml:space="preserve">Food is used an incentive to get students to attend "mandatory" events; without food, students don't attend. Fewer classroom visits to promote all forms of study abroad.  Slower processing time for all IERConn updates.  Slower processing times for all immigration-related services. Significant reduction in the number of Course Abroad programs that can be supported annually.  Significant reduction in outreach and programming for full-semester study abroad. </t>
  </si>
  <si>
    <t>Combination of above reductions and University Assistant reduction of $2,848.</t>
  </si>
  <si>
    <t>3.2</t>
  </si>
  <si>
    <t>Reduce UA Hours - significant impact given employment departure of office secretary and impact overall ability of office to meet objectives</t>
  </si>
  <si>
    <t>Reduce Student Worker hours by 8 hours per week throughout fall and spring semesters, plus summer (50 weeks)</t>
  </si>
  <si>
    <t>Less coverage at front desk/loss of jobs data entry time.  Fewer hours of employment for student(s) lessening their earnings.</t>
  </si>
  <si>
    <t>University Assistant reduction in hours,  Student Labor reduction in hours</t>
  </si>
  <si>
    <t>Pens,  Fact Sheet, Storage, Supplies</t>
  </si>
  <si>
    <t>Loss of promotional items to brand CCSU, Destroy records more frequently, May not have everything that is necessary to function</t>
  </si>
  <si>
    <t>15% Reduction</t>
  </si>
  <si>
    <t>In addition to the above reduction, futher budget reductions will impact Student labor allocations.  We are already operating with an inadequate staffing for the services offered in my unit.  This unit provides direct service to transfer students and internal and external departments and institutions, develops programs and projects for transfer students and the director is a member of serveral committees.   This reduction will severely limit all services to students, faculty and staff both internally and externally.</t>
  </si>
  <si>
    <t>EOP summer supplies</t>
  </si>
  <si>
    <t>Two  Summer EOP Faculty Math Positions.  EOP students will be impacted by not being taught  Reading, Writing, and Math. These courses are the core of the EOP Summer Program.  Students are being challenge in these courses and preparing for  their Fall Semester  at CCSU.  Most importantly, EOP students gain confidence in these subjects and are advanced in  writing &amp; Math when starting their first semester.  EOP summer program lays the groundwork for preparing them for the transition into higher education.</t>
  </si>
  <si>
    <t>Student work (Tutors) = 2185 hours @ $11.75 per hour</t>
  </si>
  <si>
    <t xml:space="preserve">A 15% budget reduction results in the elimination of 78 hours of tutoring per week (45% reduction).  This would severely limit our hours of operation.  We would have to consider reducing the courses for which we tutor--- Chemistry?  Physics?  Statistics?  </t>
  </si>
  <si>
    <t>In addition to those costs above to reach a reduction of 15% we would eliminate the GA position entirely $3000 and cut an additional $500 from the FYE training budget, reduce the UA supporting the CTFD by $2000, cut an additional $2000 from Marketing and Recruiting and $496 in essential student labor</t>
  </si>
  <si>
    <t>ART001</t>
  </si>
  <si>
    <t>Art Department</t>
  </si>
  <si>
    <r>
      <t xml:space="preserve">Incumbent was retiring December 31, 2016.   </t>
    </r>
    <r>
      <rPr>
        <b/>
        <sz val="10"/>
        <color rgb="FF996633"/>
        <rFont val="Arial"/>
        <family val="2"/>
      </rPr>
      <t>(emergency hires currently in their first year)</t>
    </r>
  </si>
  <si>
    <t>MATH01</t>
  </si>
  <si>
    <t>Mathematical Sciences Department</t>
  </si>
  <si>
    <r>
      <t xml:space="preserve">Faculty member </t>
    </r>
    <r>
      <rPr>
        <sz val="10"/>
        <color rgb="FF000000"/>
        <rFont val="Arial"/>
        <family val="2"/>
      </rPr>
      <t xml:space="preserve">to retire at the conclusion of the FY2016-2017.  </t>
    </r>
    <r>
      <rPr>
        <b/>
        <sz val="10"/>
        <color rgb="FFFF9900"/>
        <rFont val="Arial"/>
        <family val="2"/>
      </rPr>
      <t>(emergency hires to be filled for the first time next year)</t>
    </r>
  </si>
  <si>
    <t>MUSC01</t>
  </si>
  <si>
    <t>Music Department</t>
  </si>
  <si>
    <r>
      <t>Incumbent is retiring August 1, 2017</t>
    </r>
    <r>
      <rPr>
        <b/>
        <sz val="10"/>
        <color rgb="FFFF9900"/>
        <rFont val="Arial"/>
        <family val="2"/>
      </rPr>
      <t xml:space="preserve"> (emergency hires to be filled for the first time next year)</t>
    </r>
  </si>
  <si>
    <t>EDLD01</t>
  </si>
  <si>
    <t>Educational Leadership, Policy and Instructional Technology Department</t>
  </si>
  <si>
    <r>
      <t>Faculty member</t>
    </r>
    <r>
      <rPr>
        <sz val="10"/>
        <color rgb="FF000000"/>
        <rFont val="Arial"/>
        <family val="2"/>
      </rPr>
      <t xml:space="preserve"> to retire at the conclusion of the FY2016-2017.  </t>
    </r>
    <r>
      <rPr>
        <b/>
        <sz val="10"/>
        <color rgb="FFFF9900"/>
        <rFont val="Arial"/>
        <family val="2"/>
      </rPr>
      <t>(emergency hires to be filled for the first time next year)</t>
    </r>
  </si>
  <si>
    <t>PLSC01</t>
  </si>
  <si>
    <r>
      <t xml:space="preserve">Incumbent retired. Loaned to Communication for AY 17.  Need a new hire to teach political theory, European politics, European-U.S relations as well as courses in general education.  The Department has 113 majors for fall 2016, and offers an average of 20 sections of general education courses with student enrollment of 35 in each section.  In addition, the department offers a robust internship program. </t>
    </r>
    <r>
      <rPr>
        <b/>
        <sz val="10"/>
        <color rgb="FFFF9900"/>
        <rFont val="Arial"/>
        <family val="2"/>
      </rPr>
      <t>(emergency hires to be filled for the first time next year)</t>
    </r>
  </si>
  <si>
    <t>READ01</t>
  </si>
  <si>
    <t>Literacy, Elemenary &amp; Early Childhood Education Department</t>
  </si>
  <si>
    <r>
      <t xml:space="preserve">Incumbent was retiring. </t>
    </r>
    <r>
      <rPr>
        <b/>
        <sz val="10"/>
        <color rgb="FF996633"/>
        <rFont val="Arial"/>
        <family val="2"/>
      </rPr>
      <t>(emergency hires currently in their first year)</t>
    </r>
  </si>
  <si>
    <t>CHEM01</t>
  </si>
  <si>
    <t>Chemistry Department</t>
  </si>
  <si>
    <r>
      <t xml:space="preserve">Position filled with emergency for AY17 – Specialty in illustration.  Will teach 200, 300, &amp; 400 level courses in illustration and will provide the studio focus requirement option for the BSED Art Education students.   Will also teach general education courses in Painting and Drawing. </t>
    </r>
    <r>
      <rPr>
        <b/>
        <sz val="10"/>
        <color rgb="FFC00000"/>
        <rFont val="Arial"/>
        <family val="2"/>
      </rPr>
      <t>(emergency hires in their second year)</t>
    </r>
  </si>
  <si>
    <r>
      <t xml:space="preserve">Faculty was retiring at the conclusion of the FY2015-16. </t>
    </r>
    <r>
      <rPr>
        <b/>
        <sz val="10"/>
        <color rgb="FF996633"/>
        <rFont val="Arial"/>
        <family val="2"/>
      </rPr>
      <t xml:space="preserve"> (emergency hires currently in their first year)</t>
    </r>
  </si>
  <si>
    <t>MLNG01</t>
  </si>
  <si>
    <t>Modern Languages Department</t>
  </si>
  <si>
    <r>
      <t xml:space="preserve">Incumbent is retiring August 1, 2017.  Spanish is our most popular language with undergraduate and graduate programs and progress is being made on a combined graduate program with the University of Salamanca. </t>
    </r>
    <r>
      <rPr>
        <b/>
        <sz val="10"/>
        <color rgb="FFFF9900"/>
        <rFont val="Arial"/>
        <family val="2"/>
      </rPr>
      <t>(emergency hires to be filled for the first time next year)</t>
    </r>
  </si>
  <si>
    <t>HHSP01</t>
  </si>
  <si>
    <t>Counseling Education and Family Therapy Department</t>
  </si>
  <si>
    <t>ECON01</t>
  </si>
  <si>
    <t xml:space="preserve">Economics Department </t>
  </si>
  <si>
    <r>
      <t xml:space="preserve">Incumbent resigned.  Filled with emergency for AY 17.Twenty-two (22) sections of Macro and Micro Economics were offered this fall with an average class size of 40.  Not only would this hire teach the basic courses but we are also seeking someone who specializes in Economic Development. </t>
    </r>
    <r>
      <rPr>
        <b/>
        <sz val="10"/>
        <color rgb="FFC00000"/>
        <rFont val="Arial"/>
        <family val="2"/>
      </rPr>
      <t>(emergency hires in their second year)</t>
    </r>
  </si>
  <si>
    <t>SOCW01</t>
  </si>
  <si>
    <t>Social Work Department</t>
  </si>
  <si>
    <r>
      <rPr>
        <sz val="10"/>
        <rFont val="Arial"/>
        <family val="2"/>
      </rPr>
      <t>Faculty member</t>
    </r>
    <r>
      <rPr>
        <b/>
        <sz val="10"/>
        <color rgb="FFFF0000"/>
        <rFont val="Arial"/>
        <family val="2"/>
      </rPr>
      <t xml:space="preserve"> </t>
    </r>
    <r>
      <rPr>
        <sz val="10"/>
        <color rgb="FF000000"/>
        <rFont val="Arial"/>
        <family val="2"/>
      </rPr>
      <t xml:space="preserve">to retire at the conclusion of the FY2016-2017.  </t>
    </r>
    <r>
      <rPr>
        <b/>
        <sz val="10"/>
        <color rgb="FFFF9900"/>
        <rFont val="Arial"/>
        <family val="2"/>
      </rPr>
      <t>(emergency hires to be filled for the first time next year)</t>
    </r>
  </si>
  <si>
    <t>MIS001</t>
  </si>
  <si>
    <t>Management Information Services</t>
  </si>
  <si>
    <r>
      <t>Incumbent was retiring January 6, 2017</t>
    </r>
    <r>
      <rPr>
        <b/>
        <sz val="10"/>
        <color rgb="FF996633"/>
        <rFont val="Arial"/>
        <family val="2"/>
      </rPr>
      <t xml:space="preserve"> (emergency hires currently in their first year)</t>
    </r>
  </si>
  <si>
    <t>Political Science Department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</si>
</sst>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1" formatCode="_(* #,##0_);_(* \(#,##0\);_(* &quot;-&quot;_);_(@_)"/>
    <numFmt numFmtId="44" formatCode="_(&quot;$&quot;* #,##0.00_);_(&quot;$&quot;* \(#,##0.00\);_(&quot;$&quot;* &quot;-&quot;??_);_(@_)"/>
    <numFmt numFmtId="43" formatCode="_(* #,##0.00_);_(* \(#,##0.00\);_(* &quot;-&quot;??_);_(@_)"/>
    <numFmt numFmtId="164" formatCode="_(* #,##0_);_(* \(#,##0\);_(* &quot;-&quot;??_);_(@_)"/>
    <numFmt numFmtId="165" formatCode="0_);\(0\)"/>
    <numFmt numFmtId="166" formatCode="&quot;$&quot;#,##0"/>
    <numFmt numFmtId="167" formatCode="#,##0.0"/>
    <numFmt numFmtId="168" formatCode="&quot;$&quot;#,##0.00"/>
  </numFmts>
  <fonts count="3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11"/>
      <name val="Arial"/>
      <family val="2"/>
    </font>
    <font>
      <sz val="12"/>
      <color theme="1"/>
      <name val="Calibri"/>
      <family val="2"/>
      <scheme val="minor"/>
    </font>
    <font>
      <sz val="14"/>
      <name val="Arial"/>
      <family val="2"/>
    </font>
    <font>
      <b/>
      <sz val="14"/>
      <name val="Arial"/>
      <family val="2"/>
    </font>
    <font>
      <u/>
      <sz val="10"/>
      <name val="Arial"/>
      <family val="2"/>
    </font>
    <font>
      <sz val="10"/>
      <name val="Arial"/>
      <family val="2"/>
    </font>
    <font>
      <sz val="10"/>
      <color rgb="FF000000"/>
      <name val="Arial"/>
      <family val="2"/>
    </font>
    <font>
      <sz val="11"/>
      <color indexed="8"/>
      <name val="Calibri"/>
      <family val="2"/>
      <charset val="1"/>
    </font>
    <font>
      <sz val="10"/>
      <name val="Arial"/>
      <family val="2"/>
    </font>
    <font>
      <sz val="8"/>
      <name val="Microsoft Sans Serif"/>
      <family val="2"/>
    </font>
    <font>
      <sz val="8"/>
      <name val="Microsoft Sans Serif"/>
      <family val="2"/>
      <charset val="204"/>
    </font>
    <font>
      <sz val="10"/>
      <name val="Arial Unicode MS"/>
      <family val="2"/>
    </font>
    <font>
      <b/>
      <sz val="10"/>
      <name val="Arial Unicode MS"/>
      <family val="2"/>
    </font>
    <font>
      <sz val="10"/>
      <name val="Arial Unicode MS"/>
      <family val="2"/>
    </font>
    <font>
      <b/>
      <sz val="12"/>
      <name val="Arial"/>
      <family val="2"/>
    </font>
    <font>
      <b/>
      <sz val="10"/>
      <name val="Arial"/>
      <family val="2"/>
    </font>
    <font>
      <sz val="10"/>
      <color theme="1"/>
      <name val="Arial"/>
      <family val="2"/>
    </font>
    <font>
      <b/>
      <sz val="10"/>
      <color rgb="FF0000CC"/>
      <name val="Arial"/>
      <family val="2"/>
    </font>
    <font>
      <b/>
      <i/>
      <sz val="10"/>
      <color rgb="FF0000CC"/>
      <name val="Arial"/>
      <family val="2"/>
    </font>
    <font>
      <sz val="9"/>
      <name val="Arial"/>
      <family val="2"/>
    </font>
    <font>
      <b/>
      <sz val="10"/>
      <color rgb="FFFF0000"/>
      <name val="Arial"/>
      <family val="2"/>
    </font>
    <font>
      <b/>
      <sz val="10"/>
      <color rgb="FFFF9900"/>
      <name val="Arial"/>
      <family val="2"/>
    </font>
    <font>
      <b/>
      <sz val="10"/>
      <color rgb="FF996633"/>
      <name val="Arial"/>
      <family val="2"/>
    </font>
    <font>
      <b/>
      <sz val="10"/>
      <color rgb="FFC00000"/>
      <name val="Arial"/>
      <family val="2"/>
    </font>
    <font>
      <sz val="10"/>
      <color rgb="FF996633"/>
      <name val="Arial"/>
      <family val="2"/>
    </font>
  </fonts>
  <fills count="6">
    <fill>
      <patternFill patternType="none"/>
    </fill>
    <fill>
      <patternFill patternType="gray125"/>
    </fill>
    <fill>
      <patternFill patternType="solid">
        <fgColor theme="6" tint="0.39997558519241921"/>
        <bgColor indexed="64"/>
      </patternFill>
    </fill>
    <fill>
      <patternFill patternType="solid">
        <fgColor theme="1"/>
        <bgColor indexed="64"/>
      </patternFill>
    </fill>
    <fill>
      <patternFill patternType="solid">
        <fgColor rgb="FFFFFF00"/>
        <bgColor indexed="64"/>
      </patternFill>
    </fill>
    <fill>
      <patternFill patternType="solid">
        <fgColor theme="0"/>
        <bgColor indexed="64"/>
      </patternFill>
    </fill>
  </fills>
  <borders count="4">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uble">
        <color auto="1"/>
      </bottom>
      <diagonal/>
    </border>
  </borders>
  <cellStyleXfs count="350">
    <xf numFmtId="0" fontId="0" fillId="0" borderId="0"/>
    <xf numFmtId="0" fontId="9" fillId="0" borderId="0"/>
    <xf numFmtId="44" fontId="6" fillId="0" borderId="0" applyFont="0" applyFill="0" applyBorder="0" applyAlignment="0" applyProtection="0"/>
    <xf numFmtId="44" fontId="13" fillId="0" borderId="0" applyFont="0" applyFill="0" applyBorder="0" applyAlignment="0" applyProtection="0"/>
    <xf numFmtId="0" fontId="15" fillId="0" borderId="0"/>
    <xf numFmtId="0" fontId="5" fillId="0" borderId="0"/>
    <xf numFmtId="44" fontId="5"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9" fillId="0" borderId="0"/>
    <xf numFmtId="0" fontId="6" fillId="0" borderId="0"/>
    <xf numFmtId="0" fontId="6" fillId="0" borderId="0"/>
    <xf numFmtId="0" fontId="9"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9"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9"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9"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9"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9"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9" fillId="0" borderId="0"/>
    <xf numFmtId="0" fontId="9" fillId="0" borderId="0"/>
    <xf numFmtId="0" fontId="6" fillId="0" borderId="0"/>
    <xf numFmtId="0" fontId="6" fillId="0" borderId="0"/>
    <xf numFmtId="43" fontId="6" fillId="0" borderId="0" applyFont="0" applyFill="0" applyBorder="0" applyAlignment="0" applyProtection="0"/>
    <xf numFmtId="0" fontId="6" fillId="0" borderId="0"/>
    <xf numFmtId="0" fontId="6" fillId="0" borderId="0"/>
    <xf numFmtId="0" fontId="9"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9"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9" fillId="0" borderId="0"/>
    <xf numFmtId="0" fontId="6" fillId="0" borderId="0"/>
    <xf numFmtId="43" fontId="6" fillId="0" borderId="0" applyFont="0" applyFill="0" applyBorder="0" applyAlignment="0" applyProtection="0"/>
    <xf numFmtId="0" fontId="6" fillId="0" borderId="0"/>
    <xf numFmtId="0" fontId="6" fillId="0" borderId="0"/>
    <xf numFmtId="0" fontId="6" fillId="0" borderId="0"/>
    <xf numFmtId="43" fontId="6" fillId="0" borderId="0" applyFont="0" applyFill="0" applyBorder="0" applyAlignment="0" applyProtection="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43" fontId="6" fillId="0" borderId="0" applyFont="0" applyFill="0" applyBorder="0" applyAlignment="0" applyProtection="0"/>
    <xf numFmtId="0" fontId="6" fillId="0" borderId="0"/>
    <xf numFmtId="0" fontId="6" fillId="0" borderId="0"/>
    <xf numFmtId="0" fontId="9" fillId="0" borderId="0"/>
    <xf numFmtId="0" fontId="6" fillId="0" borderId="0"/>
    <xf numFmtId="0" fontId="6" fillId="0" borderId="0"/>
    <xf numFmtId="0" fontId="9"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9"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9"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6" fillId="0" borderId="0"/>
    <xf numFmtId="43" fontId="6" fillId="0" borderId="0" applyFont="0" applyFill="0" applyBorder="0" applyAlignment="0" applyProtection="0"/>
    <xf numFmtId="0" fontId="17" fillId="0" borderId="0"/>
    <xf numFmtId="0" fontId="17" fillId="0" borderId="0"/>
    <xf numFmtId="0" fontId="4" fillId="0" borderId="0"/>
    <xf numFmtId="0" fontId="17" fillId="0" borderId="0"/>
    <xf numFmtId="0" fontId="4" fillId="0" borderId="0"/>
    <xf numFmtId="0" fontId="4" fillId="0" borderId="0"/>
    <xf numFmtId="0" fontId="4" fillId="0" borderId="0"/>
    <xf numFmtId="0" fontId="18" fillId="0" borderId="0"/>
    <xf numFmtId="0" fontId="19" fillId="0" borderId="0"/>
    <xf numFmtId="43" fontId="20" fillId="0" borderId="0" applyFont="0" applyFill="0" applyBorder="0" applyAlignment="0" applyProtection="0"/>
    <xf numFmtId="9" fontId="20" fillId="0" borderId="0" applyFont="0" applyFill="0" applyBorder="0" applyAlignment="0" applyProtection="0"/>
    <xf numFmtId="44" fontId="16" fillId="0" borderId="0" applyFont="0" applyFill="0" applyBorder="0" applyAlignment="0" applyProtection="0"/>
    <xf numFmtId="0" fontId="2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6" fillId="0" borderId="0" applyFont="0" applyFill="0" applyBorder="0" applyAlignment="0" applyProtection="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44" fontId="2" fillId="0" borderId="0" applyFont="0" applyFill="0" applyBorder="0" applyAlignment="0" applyProtection="0"/>
    <xf numFmtId="0" fontId="2" fillId="0" borderId="0"/>
    <xf numFmtId="0" fontId="17" fillId="0" borderId="0"/>
    <xf numFmtId="0" fontId="2" fillId="0" borderId="0"/>
    <xf numFmtId="0" fontId="2" fillId="0" borderId="0"/>
    <xf numFmtId="0" fontId="2" fillId="0" borderId="0"/>
    <xf numFmtId="0" fontId="2" fillId="0" borderId="0"/>
    <xf numFmtId="0" fontId="18" fillId="0" borderId="0"/>
    <xf numFmtId="0" fontId="19" fillId="0" borderId="0"/>
    <xf numFmtId="44" fontId="6" fillId="0" borderId="0" applyFont="0" applyFill="0" applyBorder="0" applyAlignment="0" applyProtection="0"/>
    <xf numFmtId="0" fontId="1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1" fillId="0" borderId="0"/>
    <xf numFmtId="0" fontId="1" fillId="0" borderId="0"/>
    <xf numFmtId="0" fontId="1" fillId="0" borderId="0"/>
  </cellStyleXfs>
  <cellXfs count="209">
    <xf numFmtId="0" fontId="0" fillId="0" borderId="0" xfId="0"/>
    <xf numFmtId="0" fontId="10" fillId="0" borderId="0" xfId="0" applyFont="1" applyFill="1" applyAlignment="1">
      <alignment vertical="top"/>
    </xf>
    <xf numFmtId="164" fontId="10" fillId="0" borderId="0" xfId="2" applyNumberFormat="1" applyFont="1" applyFill="1" applyBorder="1" applyAlignment="1">
      <alignment horizontal="center" vertical="top" wrapText="1"/>
    </xf>
    <xf numFmtId="44" fontId="10" fillId="0" borderId="0" xfId="2" applyFont="1" applyFill="1" applyBorder="1" applyAlignment="1">
      <alignment horizontal="center" vertical="top" wrapText="1"/>
    </xf>
    <xf numFmtId="0" fontId="7" fillId="0" borderId="0" xfId="0" applyFont="1" applyFill="1" applyBorder="1" applyAlignment="1">
      <alignment horizontal="center" vertical="top" wrapText="1"/>
    </xf>
    <xf numFmtId="0" fontId="11" fillId="0" borderId="0" xfId="0" applyFont="1" applyFill="1" applyBorder="1" applyAlignment="1">
      <alignment horizontal="center" vertical="top" wrapText="1"/>
    </xf>
    <xf numFmtId="164" fontId="10" fillId="0" borderId="0" xfId="2" applyNumberFormat="1" applyFont="1" applyFill="1" applyBorder="1" applyAlignment="1">
      <alignment horizontal="center" vertical="top"/>
    </xf>
    <xf numFmtId="0" fontId="6" fillId="0" borderId="0" xfId="0" applyFont="1" applyFill="1" applyBorder="1" applyAlignment="1">
      <alignment vertical="top" wrapText="1"/>
    </xf>
    <xf numFmtId="166" fontId="6" fillId="0" borderId="0" xfId="0" applyNumberFormat="1" applyFont="1" applyFill="1" applyBorder="1" applyAlignment="1" applyProtection="1">
      <alignment vertical="top" wrapText="1"/>
      <protection locked="0"/>
    </xf>
    <xf numFmtId="37" fontId="0" fillId="0" borderId="0" xfId="0" applyNumberFormat="1"/>
    <xf numFmtId="0" fontId="7" fillId="0" borderId="0" xfId="0" applyFont="1" applyBorder="1" applyAlignment="1">
      <alignment horizontal="center" vertical="top" wrapText="1"/>
    </xf>
    <xf numFmtId="164" fontId="10" fillId="0" borderId="0" xfId="2" applyNumberFormat="1" applyFont="1" applyBorder="1" applyAlignment="1">
      <alignment horizontal="center" vertical="top" wrapText="1"/>
    </xf>
    <xf numFmtId="0" fontId="7" fillId="3" borderId="0" xfId="0" applyFont="1" applyFill="1" applyBorder="1" applyAlignment="1">
      <alignment horizontal="center" vertical="top" wrapText="1"/>
    </xf>
    <xf numFmtId="0" fontId="11" fillId="3" borderId="0" xfId="0" applyFont="1" applyFill="1" applyBorder="1" applyAlignment="1">
      <alignment horizontal="center" vertical="top" wrapText="1"/>
    </xf>
    <xf numFmtId="164" fontId="10" fillId="3" borderId="0" xfId="2" applyNumberFormat="1" applyFont="1" applyFill="1" applyBorder="1" applyAlignment="1">
      <alignment horizontal="center" vertical="top" wrapText="1"/>
    </xf>
    <xf numFmtId="164" fontId="10" fillId="3" borderId="0" xfId="2" applyNumberFormat="1" applyFont="1" applyFill="1" applyBorder="1" applyAlignment="1">
      <alignment horizontal="center" vertical="top"/>
    </xf>
    <xf numFmtId="44" fontId="10" fillId="3" borderId="0" xfId="2" applyFont="1" applyFill="1" applyBorder="1" applyAlignment="1">
      <alignment horizontal="center" vertical="top" wrapText="1"/>
    </xf>
    <xf numFmtId="0" fontId="0" fillId="0" borderId="0" xfId="0" applyAlignment="1">
      <alignment horizontal="center"/>
    </xf>
    <xf numFmtId="0" fontId="22" fillId="0" borderId="0" xfId="0" applyFont="1"/>
    <xf numFmtId="0" fontId="0" fillId="0" borderId="0" xfId="0" applyAlignment="1">
      <alignment horizontal="center" vertical="center"/>
    </xf>
    <xf numFmtId="49" fontId="0" fillId="0" borderId="0" xfId="0" applyNumberFormat="1" applyAlignment="1">
      <alignment horizontal="center"/>
    </xf>
    <xf numFmtId="0" fontId="0" fillId="0" borderId="0" xfId="0" applyAlignment="1">
      <alignment horizontal="left"/>
    </xf>
    <xf numFmtId="0" fontId="23" fillId="0" borderId="0" xfId="0" applyFont="1"/>
    <xf numFmtId="37" fontId="23" fillId="0" borderId="0" xfId="0" applyNumberFormat="1" applyFont="1"/>
    <xf numFmtId="37" fontId="23" fillId="0" borderId="0" xfId="0" applyNumberFormat="1" applyFont="1" applyAlignment="1">
      <alignment horizontal="center" vertical="center"/>
    </xf>
    <xf numFmtId="49" fontId="23" fillId="0" borderId="0" xfId="0" applyNumberFormat="1" applyFont="1" applyAlignment="1">
      <alignment horizontal="center"/>
    </xf>
    <xf numFmtId="0" fontId="23" fillId="0" borderId="0" xfId="0" applyFont="1" applyAlignment="1">
      <alignment horizontal="left"/>
    </xf>
    <xf numFmtId="0" fontId="23" fillId="0" borderId="1" xfId="0" applyFont="1" applyBorder="1"/>
    <xf numFmtId="37" fontId="0" fillId="0" borderId="0" xfId="0" applyNumberFormat="1" applyAlignment="1">
      <alignment horizontal="center" vertical="center"/>
    </xf>
    <xf numFmtId="37" fontId="0" fillId="0" borderId="0" xfId="0" applyNumberFormat="1" applyAlignment="1">
      <alignment horizontal="center"/>
    </xf>
    <xf numFmtId="37" fontId="6" fillId="0" borderId="0" xfId="0" applyNumberFormat="1" applyFont="1" applyAlignment="1">
      <alignment horizontal="center"/>
    </xf>
    <xf numFmtId="49" fontId="6" fillId="0" borderId="0" xfId="0" applyNumberFormat="1" applyFont="1" applyAlignment="1">
      <alignment horizontal="center"/>
    </xf>
    <xf numFmtId="37" fontId="0" fillId="0" borderId="0" xfId="0" applyNumberFormat="1" applyFill="1"/>
    <xf numFmtId="41" fontId="6" fillId="0" borderId="0" xfId="3" applyNumberFormat="1" applyFont="1" applyFill="1" applyBorder="1" applyAlignment="1">
      <alignment vertical="top" wrapText="1"/>
    </xf>
    <xf numFmtId="0" fontId="0" fillId="0" borderId="0" xfId="0" applyFill="1"/>
    <xf numFmtId="37" fontId="0" fillId="0" borderId="0" xfId="0" applyNumberFormat="1" applyFill="1" applyAlignment="1">
      <alignment horizontal="center" vertical="center"/>
    </xf>
    <xf numFmtId="0" fontId="6" fillId="0" borderId="0" xfId="0" applyFont="1" applyAlignment="1">
      <alignment horizontal="left"/>
    </xf>
    <xf numFmtId="0" fontId="10" fillId="0" borderId="0" xfId="0" applyFont="1" applyFill="1" applyBorder="1"/>
    <xf numFmtId="0" fontId="22" fillId="0" borderId="2" xfId="0" applyFont="1" applyBorder="1" applyAlignment="1">
      <alignment horizontal="center" vertical="top" wrapText="1"/>
    </xf>
    <xf numFmtId="164" fontId="10" fillId="0" borderId="0" xfId="2" applyNumberFormat="1" applyFont="1" applyBorder="1" applyAlignment="1">
      <alignment horizontal="center" vertical="center" wrapText="1"/>
    </xf>
    <xf numFmtId="167" fontId="10" fillId="0" borderId="0" xfId="2" applyNumberFormat="1" applyFont="1" applyFill="1" applyBorder="1" applyAlignment="1">
      <alignment horizontal="center" vertical="top" wrapText="1"/>
    </xf>
    <xf numFmtId="0" fontId="10" fillId="0" borderId="0" xfId="0" applyFont="1" applyBorder="1" applyAlignment="1">
      <alignment horizontal="center"/>
    </xf>
    <xf numFmtId="164" fontId="10" fillId="3" borderId="0" xfId="2" applyNumberFormat="1" applyFont="1" applyFill="1" applyBorder="1" applyAlignment="1">
      <alignment horizontal="center" vertical="center" wrapText="1"/>
    </xf>
    <xf numFmtId="164" fontId="10" fillId="0" borderId="0" xfId="2" applyNumberFormat="1" applyFont="1" applyFill="1" applyBorder="1" applyAlignment="1">
      <alignment horizontal="center" vertical="center" wrapText="1"/>
    </xf>
    <xf numFmtId="0" fontId="10" fillId="0" borderId="0" xfId="0" applyFont="1" applyFill="1" applyBorder="1" applyAlignment="1">
      <alignment horizontal="center"/>
    </xf>
    <xf numFmtId="0" fontId="0" fillId="0" borderId="0" xfId="0" applyFont="1" applyFill="1"/>
    <xf numFmtId="164" fontId="0" fillId="0" borderId="0" xfId="2" applyNumberFormat="1" applyFont="1" applyFill="1"/>
    <xf numFmtId="164" fontId="0" fillId="0" borderId="0" xfId="2" applyNumberFormat="1" applyFont="1" applyFill="1" applyAlignment="1">
      <alignment horizontal="center" vertical="center"/>
    </xf>
    <xf numFmtId="0" fontId="12" fillId="0" borderId="0" xfId="0" applyFont="1" applyAlignment="1">
      <alignment horizontal="center"/>
    </xf>
    <xf numFmtId="0" fontId="0" fillId="0" borderId="0" xfId="0" applyBorder="1" applyAlignment="1">
      <alignment horizontal="center"/>
    </xf>
    <xf numFmtId="0" fontId="0" fillId="0" borderId="0" xfId="0" applyFill="1" applyBorder="1" applyAlignment="1">
      <alignment horizontal="center"/>
    </xf>
    <xf numFmtId="164" fontId="0" fillId="0" borderId="0" xfId="2" applyNumberFormat="1" applyFont="1" applyFill="1" applyBorder="1" applyAlignment="1">
      <alignment horizontal="center"/>
    </xf>
    <xf numFmtId="164" fontId="0" fillId="0" borderId="0" xfId="2" applyNumberFormat="1" applyFont="1" applyFill="1" applyBorder="1" applyAlignment="1">
      <alignment horizontal="center" vertical="center"/>
    </xf>
    <xf numFmtId="37" fontId="6" fillId="0" borderId="0" xfId="0" applyNumberFormat="1" applyFont="1" applyBorder="1" applyAlignment="1">
      <alignment horizontal="center"/>
    </xf>
    <xf numFmtId="165" fontId="6" fillId="0" borderId="0" xfId="0" applyNumberFormat="1" applyFont="1" applyBorder="1" applyAlignment="1">
      <alignment horizontal="center"/>
    </xf>
    <xf numFmtId="49" fontId="6" fillId="0" borderId="0" xfId="0" applyNumberFormat="1" applyFont="1" applyBorder="1" applyAlignment="1">
      <alignment horizontal="center"/>
    </xf>
    <xf numFmtId="0" fontId="6" fillId="0" borderId="0" xfId="0" applyFont="1" applyBorder="1" applyAlignment="1">
      <alignment horizontal="center"/>
    </xf>
    <xf numFmtId="0" fontId="0" fillId="2" borderId="0" xfId="0" applyFill="1"/>
    <xf numFmtId="0" fontId="8" fillId="2" borderId="0" xfId="0" applyFont="1" applyFill="1" applyAlignment="1">
      <alignment horizontal="center"/>
    </xf>
    <xf numFmtId="37" fontId="0" fillId="2" borderId="0" xfId="0" applyNumberFormat="1" applyFill="1"/>
    <xf numFmtId="37" fontId="0" fillId="2" borderId="0" xfId="0" applyNumberFormat="1" applyFill="1" applyAlignment="1">
      <alignment horizontal="center" vertical="center"/>
    </xf>
    <xf numFmtId="165" fontId="0" fillId="2" borderId="0" xfId="0" applyNumberFormat="1" applyFill="1" applyAlignment="1">
      <alignment horizontal="center"/>
    </xf>
    <xf numFmtId="49" fontId="0" fillId="2" borderId="0" xfId="0" applyNumberFormat="1" applyFill="1" applyAlignment="1">
      <alignment horizontal="center"/>
    </xf>
    <xf numFmtId="0" fontId="6" fillId="2" borderId="0" xfId="0" applyFont="1" applyFill="1" applyAlignment="1">
      <alignment horizontal="left"/>
    </xf>
    <xf numFmtId="0" fontId="6" fillId="0" borderId="0" xfId="98" applyFont="1" applyAlignment="1">
      <alignment horizontal="left" vertical="center" wrapText="1"/>
    </xf>
    <xf numFmtId="0" fontId="6" fillId="0" borderId="0" xfId="98" applyFont="1" applyBorder="1" applyAlignment="1">
      <alignment horizontal="left" vertical="center" wrapText="1"/>
    </xf>
    <xf numFmtId="37" fontId="6" fillId="0" borderId="0" xfId="0" applyNumberFormat="1" applyFont="1" applyBorder="1" applyAlignment="1">
      <alignment vertical="center"/>
    </xf>
    <xf numFmtId="37" fontId="6" fillId="0" borderId="0" xfId="0" applyNumberFormat="1" applyFont="1" applyBorder="1" applyAlignment="1">
      <alignment horizontal="right" vertical="center"/>
    </xf>
    <xf numFmtId="0" fontId="8" fillId="2" borderId="0" xfId="0" applyFont="1" applyFill="1" applyBorder="1" applyAlignment="1">
      <alignment horizontal="left" vertical="top"/>
    </xf>
    <xf numFmtId="0" fontId="0" fillId="0" borderId="0" xfId="0"/>
    <xf numFmtId="37" fontId="6" fillId="0" borderId="0" xfId="0" applyNumberFormat="1" applyFont="1" applyFill="1" applyBorder="1" applyAlignment="1">
      <alignment horizontal="center"/>
    </xf>
    <xf numFmtId="0" fontId="12" fillId="0" borderId="0" xfId="0" applyFont="1" applyBorder="1"/>
    <xf numFmtId="37" fontId="12" fillId="0" borderId="0" xfId="0" applyNumberFormat="1" applyFont="1" applyBorder="1"/>
    <xf numFmtId="37" fontId="12" fillId="0" borderId="0" xfId="0" applyNumberFormat="1" applyFont="1" applyBorder="1" applyAlignment="1">
      <alignment horizontal="center"/>
    </xf>
    <xf numFmtId="165" fontId="12" fillId="0" borderId="0" xfId="0" applyNumberFormat="1" applyFont="1" applyBorder="1" applyAlignment="1">
      <alignment horizontal="center"/>
    </xf>
    <xf numFmtId="49" fontId="12" fillId="0" borderId="0" xfId="0" applyNumberFormat="1" applyFont="1" applyBorder="1" applyAlignment="1">
      <alignment horizontal="center"/>
    </xf>
    <xf numFmtId="0" fontId="12" fillId="0" borderId="0" xfId="0" applyFont="1" applyBorder="1" applyAlignment="1">
      <alignment horizontal="left"/>
    </xf>
    <xf numFmtId="37" fontId="12" fillId="0" borderId="0" xfId="0" applyNumberFormat="1" applyFont="1" applyFill="1" applyBorder="1" applyAlignment="1">
      <alignment horizontal="center"/>
    </xf>
    <xf numFmtId="0" fontId="12" fillId="0" borderId="0" xfId="0" applyFont="1" applyBorder="1" applyAlignment="1">
      <alignment horizontal="center"/>
    </xf>
    <xf numFmtId="0" fontId="12" fillId="0" borderId="0" xfId="0" applyFont="1" applyFill="1" applyBorder="1" applyAlignment="1">
      <alignment horizontal="center"/>
    </xf>
    <xf numFmtId="164" fontId="12" fillId="0" borderId="0" xfId="2" applyNumberFormat="1" applyFont="1" applyFill="1" applyBorder="1" applyAlignment="1">
      <alignment horizontal="center"/>
    </xf>
    <xf numFmtId="164" fontId="12" fillId="0" borderId="0" xfId="2" applyNumberFormat="1" applyFont="1" applyFill="1" applyBorder="1" applyAlignment="1">
      <alignment horizontal="center" vertical="center"/>
    </xf>
    <xf numFmtId="37" fontId="6" fillId="0" borderId="0" xfId="0" applyNumberFormat="1" applyFont="1" applyFill="1" applyBorder="1"/>
    <xf numFmtId="37" fontId="6" fillId="0" borderId="0" xfId="0" applyNumberFormat="1" applyFont="1" applyBorder="1"/>
    <xf numFmtId="0" fontId="6" fillId="0" borderId="0" xfId="0" applyFont="1" applyAlignment="1">
      <alignment wrapText="1"/>
    </xf>
    <xf numFmtId="0" fontId="6" fillId="0" borderId="0" xfId="0" applyFont="1" applyFill="1" applyAlignment="1">
      <alignment wrapText="1"/>
    </xf>
    <xf numFmtId="0" fontId="14" fillId="0" borderId="0" xfId="0" applyFont="1" applyFill="1" applyBorder="1" applyAlignment="1">
      <alignment horizontal="left" vertical="top" wrapText="1"/>
    </xf>
    <xf numFmtId="166" fontId="6" fillId="0" borderId="0" xfId="0" applyNumberFormat="1" applyFont="1" applyFill="1" applyBorder="1" applyAlignment="1" applyProtection="1">
      <alignment horizontal="left" vertical="center" wrapText="1"/>
      <protection locked="0"/>
    </xf>
    <xf numFmtId="0" fontId="14" fillId="0" borderId="0" xfId="0" applyFont="1" applyFill="1" applyBorder="1" applyAlignment="1">
      <alignment horizontal="left" vertical="center" wrapText="1"/>
    </xf>
    <xf numFmtId="0" fontId="6" fillId="0" borderId="0" xfId="0" applyFont="1" applyFill="1" applyBorder="1" applyAlignment="1">
      <alignment horizontal="left" vertical="top" wrapText="1"/>
    </xf>
    <xf numFmtId="0" fontId="6" fillId="0" borderId="0" xfId="0" applyFont="1" applyFill="1" applyBorder="1" applyAlignment="1">
      <alignment horizontal="left" vertical="center" wrapText="1"/>
    </xf>
    <xf numFmtId="37" fontId="0" fillId="0" borderId="0" xfId="0" applyNumberFormat="1" applyAlignment="1">
      <alignment horizontal="right" vertical="center"/>
    </xf>
    <xf numFmtId="0" fontId="6" fillId="0" borderId="0" xfId="0" applyFont="1" applyFill="1" applyBorder="1" applyAlignment="1">
      <alignment vertical="center" wrapText="1"/>
    </xf>
    <xf numFmtId="0" fontId="0" fillId="0" borderId="0" xfId="0" applyFill="1" applyBorder="1" applyAlignment="1">
      <alignment vertical="center" wrapText="1"/>
    </xf>
    <xf numFmtId="0" fontId="24" fillId="0" borderId="0" xfId="298" applyFont="1" applyFill="1" applyBorder="1" applyAlignment="1">
      <alignment vertical="center" wrapText="1"/>
    </xf>
    <xf numFmtId="0" fontId="14" fillId="0" borderId="0" xfId="0" applyFont="1" applyFill="1" applyBorder="1" applyAlignment="1">
      <alignment horizontal="left" wrapText="1"/>
    </xf>
    <xf numFmtId="0" fontId="0" fillId="0" borderId="0" xfId="0" applyAlignment="1">
      <alignment horizontal="left" vertical="center"/>
    </xf>
    <xf numFmtId="0" fontId="24" fillId="0" borderId="0" xfId="298" applyFont="1" applyFill="1" applyBorder="1" applyAlignment="1">
      <alignment horizontal="left" vertical="center" wrapText="1"/>
    </xf>
    <xf numFmtId="49" fontId="0" fillId="0" borderId="0" xfId="0" applyNumberFormat="1" applyAlignment="1">
      <alignment horizontal="left" vertical="center"/>
    </xf>
    <xf numFmtId="49" fontId="6" fillId="0" borderId="0" xfId="0" applyNumberFormat="1" applyFont="1" applyAlignment="1">
      <alignment horizontal="center" vertical="center"/>
    </xf>
    <xf numFmtId="166" fontId="6" fillId="0" borderId="0" xfId="0" applyNumberFormat="1" applyFont="1" applyFill="1" applyBorder="1" applyAlignment="1" applyProtection="1">
      <alignment vertical="center" wrapText="1"/>
      <protection locked="0"/>
    </xf>
    <xf numFmtId="0" fontId="24" fillId="0" borderId="0" xfId="347" applyFont="1" applyFill="1" applyBorder="1" applyAlignment="1">
      <alignment horizontal="left" vertical="center"/>
    </xf>
    <xf numFmtId="0" fontId="24" fillId="0" borderId="0" xfId="0" applyFont="1" applyFill="1" applyBorder="1" applyAlignment="1">
      <alignment vertical="center" wrapText="1"/>
    </xf>
    <xf numFmtId="0" fontId="24" fillId="0" borderId="0" xfId="347" applyFont="1" applyFill="1" applyBorder="1" applyAlignment="1">
      <alignment horizontal="left" vertical="center" wrapText="1"/>
    </xf>
    <xf numFmtId="0" fontId="6" fillId="0" borderId="0" xfId="0" applyFont="1" applyBorder="1" applyAlignment="1">
      <alignment horizontal="left" vertical="center" wrapText="1"/>
    </xf>
    <xf numFmtId="49" fontId="6" fillId="0" borderId="0" xfId="0" applyNumberFormat="1" applyFont="1" applyAlignment="1">
      <alignment horizontal="left" wrapText="1"/>
    </xf>
    <xf numFmtId="0" fontId="0" fillId="0" borderId="0" xfId="0" applyAlignment="1">
      <alignment wrapText="1"/>
    </xf>
    <xf numFmtId="0" fontId="24" fillId="0" borderId="0" xfId="348" applyFont="1" applyFill="1" applyBorder="1" applyAlignment="1">
      <alignment vertical="center" wrapText="1"/>
    </xf>
    <xf numFmtId="0" fontId="24" fillId="0" borderId="0" xfId="348" applyFont="1" applyFill="1" applyBorder="1" applyAlignment="1">
      <alignment wrapText="1"/>
    </xf>
    <xf numFmtId="0" fontId="6" fillId="0" borderId="0" xfId="134" applyFont="1" applyBorder="1" applyAlignment="1">
      <alignment horizontal="left" vertical="center"/>
    </xf>
    <xf numFmtId="9" fontId="0" fillId="0" borderId="0" xfId="0" applyNumberFormat="1" applyAlignment="1">
      <alignment horizontal="left" vertical="center"/>
    </xf>
    <xf numFmtId="0" fontId="6" fillId="0" borderId="0" xfId="0" applyFont="1" applyBorder="1" applyAlignment="1">
      <alignment horizontal="left" wrapText="1"/>
    </xf>
    <xf numFmtId="0" fontId="6" fillId="0" borderId="0" xfId="349" applyFont="1" applyFill="1" applyBorder="1" applyAlignment="1">
      <alignment horizontal="left" vertical="center" wrapText="1"/>
    </xf>
    <xf numFmtId="0" fontId="14" fillId="0" borderId="0" xfId="30" applyFont="1" applyFill="1" applyBorder="1" applyAlignment="1">
      <alignment horizontal="left" vertical="center" wrapText="1"/>
    </xf>
    <xf numFmtId="0" fontId="0" fillId="0" borderId="0" xfId="0" applyAlignment="1">
      <alignment horizontal="left" wrapText="1"/>
    </xf>
    <xf numFmtId="0" fontId="0" fillId="0" borderId="0" xfId="0" applyAlignment="1">
      <alignment horizontal="left" vertical="center" wrapText="1"/>
    </xf>
    <xf numFmtId="0" fontId="0" fillId="0" borderId="0" xfId="0" applyFill="1" applyAlignment="1">
      <alignment horizontal="left" vertical="center"/>
    </xf>
    <xf numFmtId="0" fontId="6" fillId="0" borderId="0" xfId="0" applyFont="1" applyAlignment="1">
      <alignment horizontal="left" vertical="center" wrapText="1"/>
    </xf>
    <xf numFmtId="0" fontId="0" fillId="0" borderId="0" xfId="0" applyFill="1" applyBorder="1" applyAlignment="1">
      <alignment vertical="center"/>
    </xf>
    <xf numFmtId="0" fontId="24" fillId="0" borderId="0" xfId="349" applyFont="1" applyBorder="1" applyAlignment="1">
      <alignment horizontal="left" wrapText="1"/>
    </xf>
    <xf numFmtId="37" fontId="24" fillId="0" borderId="0" xfId="349" applyNumberFormat="1" applyFont="1" applyBorder="1" applyAlignment="1">
      <alignment horizontal="left" wrapText="1"/>
    </xf>
    <xf numFmtId="49" fontId="0" fillId="0" borderId="0" xfId="0" applyNumberFormat="1" applyAlignment="1">
      <alignment horizontal="center" wrapText="1"/>
    </xf>
    <xf numFmtId="37" fontId="6" fillId="0" borderId="0" xfId="0" applyNumberFormat="1" applyFont="1" applyFill="1" applyBorder="1" applyAlignment="1" applyProtection="1">
      <alignment horizontal="left" vertical="center" wrapText="1"/>
      <protection locked="0"/>
    </xf>
    <xf numFmtId="0" fontId="24" fillId="0" borderId="0" xfId="349" applyFont="1" applyFill="1" applyBorder="1" applyAlignment="1">
      <alignment horizontal="left" vertical="center"/>
    </xf>
    <xf numFmtId="9" fontId="24" fillId="0" borderId="0" xfId="0" applyNumberFormat="1" applyFont="1" applyAlignment="1">
      <alignment horizontal="left" vertical="center"/>
    </xf>
    <xf numFmtId="9" fontId="24" fillId="0" borderId="0" xfId="0" applyNumberFormat="1" applyFont="1" applyFill="1" applyAlignment="1">
      <alignment horizontal="left" vertical="center"/>
    </xf>
    <xf numFmtId="168" fontId="6" fillId="0" borderId="0" xfId="0" applyNumberFormat="1" applyFont="1" applyFill="1" applyBorder="1" applyAlignment="1">
      <alignment horizontal="left" vertical="center" wrapText="1"/>
    </xf>
    <xf numFmtId="0" fontId="0" fillId="0" borderId="0" xfId="0" applyFill="1" applyBorder="1" applyAlignment="1">
      <alignment horizontal="left" vertical="center" wrapText="1"/>
    </xf>
    <xf numFmtId="0" fontId="23" fillId="0" borderId="1" xfId="0" applyFont="1" applyBorder="1" applyAlignment="1">
      <alignment horizontal="left" vertical="center"/>
    </xf>
    <xf numFmtId="0" fontId="26" fillId="0" borderId="0" xfId="0" applyFont="1"/>
    <xf numFmtId="49" fontId="0" fillId="0" borderId="0" xfId="0" applyNumberFormat="1" applyBorder="1" applyAlignment="1">
      <alignment horizontal="center"/>
    </xf>
    <xf numFmtId="0" fontId="0" fillId="0" borderId="0" xfId="0" applyBorder="1"/>
    <xf numFmtId="9" fontId="6" fillId="0" borderId="0" xfId="0" applyNumberFormat="1" applyFont="1" applyBorder="1" applyAlignment="1">
      <alignment horizontal="left" vertical="center"/>
    </xf>
    <xf numFmtId="37" fontId="0" fillId="0" borderId="0" xfId="0" applyNumberFormat="1" applyBorder="1" applyAlignment="1">
      <alignment horizontal="right" vertical="center"/>
    </xf>
    <xf numFmtId="0" fontId="0" fillId="0" borderId="0" xfId="0" applyBorder="1" applyAlignment="1">
      <alignment horizontal="left" wrapText="1"/>
    </xf>
    <xf numFmtId="0" fontId="0" fillId="0" borderId="0" xfId="0" applyBorder="1" applyAlignment="1">
      <alignment horizontal="left" vertical="center" wrapText="1"/>
    </xf>
    <xf numFmtId="0" fontId="0" fillId="0" borderId="1" xfId="0" applyBorder="1"/>
    <xf numFmtId="37" fontId="6" fillId="0" borderId="1" xfId="0" applyNumberFormat="1" applyFont="1" applyBorder="1" applyAlignment="1">
      <alignment horizontal="right" vertical="center"/>
    </xf>
    <xf numFmtId="37" fontId="6" fillId="0" borderId="1" xfId="0" applyNumberFormat="1" applyFont="1" applyBorder="1" applyAlignment="1">
      <alignment vertical="center"/>
    </xf>
    <xf numFmtId="0" fontId="14" fillId="0" borderId="1" xfId="30" applyFont="1" applyFill="1" applyBorder="1" applyAlignment="1">
      <alignment horizontal="left" vertical="center" wrapText="1"/>
    </xf>
    <xf numFmtId="0" fontId="24" fillId="0" borderId="1" xfId="349" applyFont="1" applyBorder="1" applyAlignment="1">
      <alignment horizontal="left" wrapText="1"/>
    </xf>
    <xf numFmtId="37" fontId="0" fillId="0" borderId="1" xfId="0" applyNumberFormat="1" applyBorder="1" applyAlignment="1">
      <alignment horizontal="right" vertical="center"/>
    </xf>
    <xf numFmtId="49" fontId="0" fillId="0" borderId="1" xfId="0" applyNumberFormat="1" applyBorder="1" applyAlignment="1">
      <alignment horizontal="center" wrapText="1"/>
    </xf>
    <xf numFmtId="37" fontId="24" fillId="0" borderId="1" xfId="349" applyNumberFormat="1" applyFont="1" applyBorder="1" applyAlignment="1">
      <alignment horizontal="left" wrapText="1"/>
    </xf>
    <xf numFmtId="0" fontId="0" fillId="0" borderId="0" xfId="0" applyFill="1" applyBorder="1" applyAlignment="1">
      <alignment horizontal="left" vertical="center"/>
    </xf>
    <xf numFmtId="0" fontId="0" fillId="0" borderId="0" xfId="0" applyBorder="1" applyAlignment="1">
      <alignment horizontal="left" vertical="center"/>
    </xf>
    <xf numFmtId="0" fontId="24" fillId="0" borderId="1" xfId="347" applyFont="1" applyFill="1" applyBorder="1" applyAlignment="1">
      <alignment horizontal="left" vertical="center"/>
    </xf>
    <xf numFmtId="0" fontId="6" fillId="0" borderId="1" xfId="134" applyFont="1" applyBorder="1" applyAlignment="1">
      <alignment vertical="center" wrapText="1"/>
    </xf>
    <xf numFmtId="49" fontId="6" fillId="0" borderId="1" xfId="0" applyNumberFormat="1" applyFont="1" applyBorder="1" applyAlignment="1">
      <alignment horizontal="left" wrapText="1"/>
    </xf>
    <xf numFmtId="0" fontId="6" fillId="0" borderId="1" xfId="98" applyFont="1" applyBorder="1" applyAlignment="1">
      <alignment horizontal="left" vertical="center" wrapText="1"/>
    </xf>
    <xf numFmtId="0" fontId="6" fillId="0" borderId="3" xfId="0" applyFont="1" applyFill="1" applyBorder="1" applyAlignment="1">
      <alignment horizontal="left" vertical="top"/>
    </xf>
    <xf numFmtId="0" fontId="8" fillId="0" borderId="0" xfId="0" applyFont="1" applyFill="1" applyAlignment="1">
      <alignment horizontal="center"/>
    </xf>
    <xf numFmtId="0" fontId="8" fillId="0" borderId="0" xfId="0" applyFont="1" applyFill="1" applyBorder="1" applyAlignment="1">
      <alignment horizontal="left" vertical="top"/>
    </xf>
    <xf numFmtId="165" fontId="0" fillId="0" borderId="0" xfId="0" applyNumberFormat="1" applyFill="1" applyAlignment="1">
      <alignment horizontal="center"/>
    </xf>
    <xf numFmtId="49" fontId="0" fillId="0" borderId="0" xfId="0" applyNumberFormat="1" applyFill="1" applyAlignment="1">
      <alignment horizontal="center"/>
    </xf>
    <xf numFmtId="0" fontId="6" fillId="0" borderId="0" xfId="0" applyFont="1" applyFill="1" applyAlignment="1">
      <alignment horizontal="left"/>
    </xf>
    <xf numFmtId="37" fontId="6" fillId="0" borderId="3" xfId="0" applyNumberFormat="1" applyFont="1" applyBorder="1" applyAlignment="1">
      <alignment horizontal="right" vertical="center"/>
    </xf>
    <xf numFmtId="37" fontId="6" fillId="0" borderId="3" xfId="0" applyNumberFormat="1" applyFont="1" applyFill="1" applyBorder="1" applyAlignment="1">
      <alignment horizontal="right" vertical="center"/>
    </xf>
    <xf numFmtId="37" fontId="6" fillId="0" borderId="3" xfId="0" applyNumberFormat="1" applyFont="1" applyBorder="1" applyAlignment="1">
      <alignment vertical="center"/>
    </xf>
    <xf numFmtId="49" fontId="6" fillId="0" borderId="3" xfId="0" applyNumberFormat="1" applyFont="1" applyFill="1" applyBorder="1" applyAlignment="1">
      <alignment horizontal="center" vertical="center"/>
    </xf>
    <xf numFmtId="0" fontId="6" fillId="0" borderId="3" xfId="98" applyFont="1" applyBorder="1" applyAlignment="1">
      <alignment horizontal="left" vertical="center" wrapText="1"/>
    </xf>
    <xf numFmtId="49" fontId="7" fillId="0" borderId="3" xfId="134" applyNumberFormat="1" applyFont="1" applyFill="1" applyBorder="1" applyAlignment="1" applyProtection="1">
      <alignment horizontal="center" vertical="center" wrapText="1"/>
      <protection locked="0"/>
    </xf>
    <xf numFmtId="5" fontId="0" fillId="0" borderId="3" xfId="0" applyNumberFormat="1" applyFill="1" applyBorder="1"/>
    <xf numFmtId="0" fontId="0" fillId="0" borderId="0" xfId="0" applyAlignment="1">
      <alignment horizontal="center"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37" fontId="0" fillId="0" borderId="0" xfId="0" applyNumberFormat="1" applyAlignment="1">
      <alignment horizontal="center" vertical="center" wrapText="1"/>
    </xf>
    <xf numFmtId="49" fontId="6" fillId="0" borderId="0" xfId="0" applyNumberFormat="1" applyFont="1" applyAlignment="1">
      <alignment horizontal="center" vertical="center" wrapText="1"/>
    </xf>
    <xf numFmtId="0" fontId="27" fillId="0" borderId="0" xfId="0" applyFont="1" applyAlignment="1">
      <alignment horizontal="center" vertical="center" wrapText="1"/>
    </xf>
    <xf numFmtId="0" fontId="23" fillId="0" borderId="0" xfId="0" applyFont="1" applyBorder="1" applyAlignment="1">
      <alignment horizontal="left" vertical="center"/>
    </xf>
    <xf numFmtId="0" fontId="23" fillId="0" borderId="0" xfId="0" applyFont="1" applyBorder="1"/>
    <xf numFmtId="0" fontId="0" fillId="5" borderId="0" xfId="0" applyFill="1" applyAlignment="1">
      <alignment horizontal="center" vertical="center" wrapText="1"/>
    </xf>
    <xf numFmtId="0" fontId="29" fillId="0" borderId="0" xfId="0" applyFont="1" applyAlignment="1">
      <alignment horizontal="left"/>
    </xf>
    <xf numFmtId="0" fontId="30" fillId="0" borderId="0" xfId="0" applyFont="1" applyAlignment="1">
      <alignment horizontal="left"/>
    </xf>
    <xf numFmtId="0" fontId="31" fillId="0" borderId="0" xfId="0" applyFont="1" applyAlignment="1">
      <alignment horizontal="left"/>
    </xf>
    <xf numFmtId="0" fontId="0" fillId="0" borderId="0" xfId="0" applyFill="1" applyAlignment="1">
      <alignment horizontal="center" vertical="center" wrapText="1"/>
    </xf>
    <xf numFmtId="0" fontId="0" fillId="0" borderId="0" xfId="0" applyFill="1" applyAlignment="1">
      <alignment horizontal="center" vertical="center"/>
    </xf>
    <xf numFmtId="0" fontId="6" fillId="0" borderId="0" xfId="0" applyFont="1" applyAlignment="1" applyProtection="1">
      <alignment horizontal="left" vertical="center"/>
      <protection locked="0"/>
    </xf>
    <xf numFmtId="49" fontId="23" fillId="0" borderId="0" xfId="0" applyNumberFormat="1" applyFont="1" applyFill="1" applyAlignment="1">
      <alignment horizont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6" fillId="0" borderId="0" xfId="0" applyFont="1" applyFill="1" applyBorder="1" applyAlignment="1">
      <alignment horizontal="center" vertical="center" wrapText="1"/>
    </xf>
    <xf numFmtId="37" fontId="0" fillId="0" borderId="0" xfId="0" applyNumberFormat="1" applyBorder="1" applyAlignment="1">
      <alignment horizontal="center" vertical="center" wrapText="1"/>
    </xf>
    <xf numFmtId="49" fontId="6" fillId="0" borderId="0" xfId="0" applyNumberFormat="1" applyFont="1" applyBorder="1" applyAlignment="1">
      <alignment horizontal="center" vertical="center" wrapText="1"/>
    </xf>
    <xf numFmtId="37" fontId="0" fillId="0" borderId="0" xfId="0" applyNumberFormat="1" applyBorder="1" applyAlignment="1">
      <alignment horizontal="center" vertical="center"/>
    </xf>
    <xf numFmtId="164" fontId="6" fillId="0" borderId="0" xfId="2" applyNumberFormat="1" applyFont="1" applyFill="1" applyBorder="1" applyAlignment="1">
      <alignment horizontal="center" vertical="top"/>
    </xf>
    <xf numFmtId="0" fontId="6" fillId="0" borderId="3" xfId="134" applyFont="1" applyFill="1" applyBorder="1" applyAlignment="1">
      <alignment horizontal="center" vertical="center"/>
    </xf>
    <xf numFmtId="0" fontId="0" fillId="0" borderId="3" xfId="0" applyFill="1" applyBorder="1"/>
    <xf numFmtId="0" fontId="6" fillId="0" borderId="3" xfId="0" applyFont="1" applyBorder="1"/>
    <xf numFmtId="165" fontId="32" fillId="0" borderId="3" xfId="0" applyNumberFormat="1" applyFont="1" applyBorder="1" applyAlignment="1">
      <alignment horizontal="center" vertical="center"/>
    </xf>
    <xf numFmtId="165" fontId="32" fillId="0" borderId="0" xfId="0" applyNumberFormat="1" applyFont="1" applyBorder="1" applyAlignment="1">
      <alignment horizontal="center" vertical="center"/>
    </xf>
    <xf numFmtId="165" fontId="32" fillId="0" borderId="1" xfId="0" applyNumberFormat="1" applyFont="1" applyBorder="1" applyAlignment="1">
      <alignment horizontal="center" vertical="center"/>
    </xf>
    <xf numFmtId="165" fontId="32" fillId="0" borderId="0" xfId="0" applyNumberFormat="1" applyFont="1" applyAlignment="1">
      <alignment horizontal="center" vertical="center"/>
    </xf>
    <xf numFmtId="37" fontId="0" fillId="4" borderId="0" xfId="0" applyNumberFormat="1" applyFill="1"/>
    <xf numFmtId="0" fontId="0" fillId="0" borderId="3" xfId="0" applyBorder="1"/>
    <xf numFmtId="0" fontId="14" fillId="0" borderId="3" xfId="30" applyFont="1" applyFill="1" applyBorder="1" applyAlignment="1">
      <alignment horizontal="left" vertical="center" wrapText="1"/>
    </xf>
    <xf numFmtId="0" fontId="6" fillId="0" borderId="3" xfId="349" applyFont="1" applyFill="1" applyBorder="1" applyAlignment="1">
      <alignment horizontal="left" vertical="center" wrapText="1"/>
    </xf>
    <xf numFmtId="37" fontId="0" fillId="0" borderId="3" xfId="0" applyNumberFormat="1" applyBorder="1" applyAlignment="1">
      <alignment horizontal="right" vertical="center"/>
    </xf>
    <xf numFmtId="49" fontId="0" fillId="0" borderId="3" xfId="0" applyNumberFormat="1" applyBorder="1" applyAlignment="1">
      <alignment horizontal="center"/>
    </xf>
    <xf numFmtId="0" fontId="6" fillId="0" borderId="3" xfId="0" applyFont="1" applyBorder="1" applyAlignment="1">
      <alignment horizontal="left" wrapText="1"/>
    </xf>
    <xf numFmtId="0" fontId="6" fillId="0" borderId="0" xfId="0" applyFont="1" applyAlignment="1">
      <alignment horizontal="center" vertical="center"/>
    </xf>
    <xf numFmtId="0" fontId="6" fillId="0" borderId="0" xfId="0" applyFont="1" applyBorder="1" applyAlignment="1">
      <alignment horizontal="center" wrapText="1"/>
    </xf>
    <xf numFmtId="165" fontId="6" fillId="0" borderId="0" xfId="0" applyNumberFormat="1" applyFont="1" applyBorder="1" applyAlignment="1">
      <alignment horizontal="center" vertical="center"/>
    </xf>
    <xf numFmtId="3" fontId="6" fillId="0" borderId="0" xfId="0" applyNumberFormat="1" applyFont="1" applyAlignment="1">
      <alignment horizontal="center" vertical="center"/>
    </xf>
    <xf numFmtId="37" fontId="6" fillId="0" borderId="0" xfId="0" applyNumberFormat="1" applyFont="1" applyFill="1" applyBorder="1" applyAlignment="1">
      <alignment horizontal="center" vertical="center"/>
    </xf>
    <xf numFmtId="0" fontId="6" fillId="0" borderId="0" xfId="0" applyFont="1" applyBorder="1" applyAlignment="1">
      <alignment horizontal="center" vertical="center"/>
    </xf>
    <xf numFmtId="37" fontId="6" fillId="0" borderId="0" xfId="0" applyNumberFormat="1" applyFont="1" applyBorder="1" applyAlignment="1">
      <alignment horizontal="center" vertical="center"/>
    </xf>
    <xf numFmtId="37" fontId="0" fillId="0" borderId="1" xfId="0" applyNumberFormat="1" applyBorder="1" applyAlignment="1">
      <alignment horizontal="center" vertical="center"/>
    </xf>
    <xf numFmtId="37" fontId="0" fillId="0" borderId="3" xfId="0" applyNumberFormat="1" applyBorder="1" applyAlignment="1">
      <alignment horizontal="center" vertical="center"/>
    </xf>
  </cellXfs>
  <cellStyles count="350">
    <cellStyle name="Comma 10" xfId="47"/>
    <cellStyle name="Comma 10 2" xfId="99"/>
    <cellStyle name="Comma 10 3" xfId="118"/>
    <cellStyle name="Comma 10 4" xfId="135"/>
    <cellStyle name="Comma 10 5" xfId="153"/>
    <cellStyle name="Comma 10 6" xfId="169"/>
    <cellStyle name="Comma 10 7" xfId="184"/>
    <cellStyle name="Comma 10 8" xfId="194"/>
    <cellStyle name="Comma 11" xfId="48"/>
    <cellStyle name="Comma 11 2" xfId="100"/>
    <cellStyle name="Comma 11 3" xfId="119"/>
    <cellStyle name="Comma 11 4" xfId="136"/>
    <cellStyle name="Comma 11 5" xfId="154"/>
    <cellStyle name="Comma 11 6" xfId="170"/>
    <cellStyle name="Comma 11 7" xfId="185"/>
    <cellStyle name="Comma 11 8" xfId="195"/>
    <cellStyle name="Comma 12" xfId="59"/>
    <cellStyle name="Comma 13" xfId="57"/>
    <cellStyle name="Comma 14" xfId="56"/>
    <cellStyle name="Comma 15" xfId="62"/>
    <cellStyle name="Comma 16" xfId="61"/>
    <cellStyle name="Comma 17" xfId="60"/>
    <cellStyle name="Comma 18" xfId="58"/>
    <cellStyle name="Comma 19" xfId="204"/>
    <cellStyle name="Comma 2" xfId="49"/>
    <cellStyle name="Comma 2 2" xfId="101"/>
    <cellStyle name="Comma 2 3" xfId="120"/>
    <cellStyle name="Comma 2 4" xfId="137"/>
    <cellStyle name="Comma 2 5" xfId="155"/>
    <cellStyle name="Comma 2 6" xfId="171"/>
    <cellStyle name="Comma 2 7" xfId="186"/>
    <cellStyle name="Comma 2 8" xfId="196"/>
    <cellStyle name="Comma 20" xfId="214"/>
    <cellStyle name="Comma 21" xfId="7"/>
    <cellStyle name="Comma 3" xfId="10"/>
    <cellStyle name="Comma 3 10" xfId="133"/>
    <cellStyle name="Comma 3 11" xfId="108"/>
    <cellStyle name="Comma 3 12" xfId="64"/>
    <cellStyle name="Comma 3 13" xfId="144"/>
    <cellStyle name="Comma 3 2" xfId="20"/>
    <cellStyle name="Comma 3 3" xfId="25"/>
    <cellStyle name="Comma 3 4" xfId="32"/>
    <cellStyle name="Comma 3 5" xfId="37"/>
    <cellStyle name="Comma 3 6" xfId="43"/>
    <cellStyle name="Comma 3 7" xfId="66"/>
    <cellStyle name="Comma 3 8" xfId="97"/>
    <cellStyle name="Comma 3 9" xfId="116"/>
    <cellStyle name="Comma 4" xfId="11"/>
    <cellStyle name="Comma 4 10" xfId="129"/>
    <cellStyle name="Comma 4 11" xfId="152"/>
    <cellStyle name="Comma 4 12" xfId="168"/>
    <cellStyle name="Comma 4 13" xfId="183"/>
    <cellStyle name="Comma 4 2" xfId="21"/>
    <cellStyle name="Comma 4 3" xfId="26"/>
    <cellStyle name="Comma 4 4" xfId="33"/>
    <cellStyle name="Comma 4 5" xfId="38"/>
    <cellStyle name="Comma 4 6" xfId="44"/>
    <cellStyle name="Comma 4 7" xfId="67"/>
    <cellStyle name="Comma 4 8" xfId="93"/>
    <cellStyle name="Comma 4 9" xfId="111"/>
    <cellStyle name="Comma 5" xfId="50"/>
    <cellStyle name="Comma 5 2" xfId="102"/>
    <cellStyle name="Comma 5 3" xfId="121"/>
    <cellStyle name="Comma 5 4" xfId="138"/>
    <cellStyle name="Comma 5 5" xfId="156"/>
    <cellStyle name="Comma 5 6" xfId="172"/>
    <cellStyle name="Comma 5 7" xfId="187"/>
    <cellStyle name="Comma 5 8" xfId="197"/>
    <cellStyle name="Comma 6" xfId="51"/>
    <cellStyle name="Comma 6 2" xfId="103"/>
    <cellStyle name="Comma 6 3" xfId="122"/>
    <cellStyle name="Comma 6 4" xfId="139"/>
    <cellStyle name="Comma 6 5" xfId="157"/>
    <cellStyle name="Comma 6 6" xfId="173"/>
    <cellStyle name="Comma 6 7" xfId="188"/>
    <cellStyle name="Comma 6 8" xfId="198"/>
    <cellStyle name="Comma 7" xfId="52"/>
    <cellStyle name="Comma 7 2" xfId="104"/>
    <cellStyle name="Comma 7 3" xfId="123"/>
    <cellStyle name="Comma 7 4" xfId="140"/>
    <cellStyle name="Comma 7 5" xfId="158"/>
    <cellStyle name="Comma 7 6" xfId="174"/>
    <cellStyle name="Comma 7 7" xfId="189"/>
    <cellStyle name="Comma 7 8" xfId="199"/>
    <cellStyle name="Comma 8" xfId="53"/>
    <cellStyle name="Comma 8 2" xfId="105"/>
    <cellStyle name="Comma 8 3" xfId="124"/>
    <cellStyle name="Comma 8 4" xfId="141"/>
    <cellStyle name="Comma 8 5" xfId="159"/>
    <cellStyle name="Comma 8 6" xfId="175"/>
    <cellStyle name="Comma 8 7" xfId="190"/>
    <cellStyle name="Comma 8 8" xfId="200"/>
    <cellStyle name="Comma 9" xfId="54"/>
    <cellStyle name="Comma 9 2" xfId="106"/>
    <cellStyle name="Comma 9 3" xfId="125"/>
    <cellStyle name="Comma 9 4" xfId="142"/>
    <cellStyle name="Comma 9 5" xfId="160"/>
    <cellStyle name="Comma 9 6" xfId="176"/>
    <cellStyle name="Comma 9 7" xfId="191"/>
    <cellStyle name="Comma 9 8" xfId="201"/>
    <cellStyle name="Currency" xfId="3" builtinId="4"/>
    <cellStyle name="Currency 2" xfId="6"/>
    <cellStyle name="Currency 2 2" xfId="278"/>
    <cellStyle name="Currency 2 2 2" xfId="328"/>
    <cellStyle name="Currency 2 3" xfId="306"/>
    <cellStyle name="Currency 2 4" xfId="229"/>
    <cellStyle name="Currency 3" xfId="2"/>
    <cellStyle name="Currency 4" xfId="216"/>
    <cellStyle name="Currency 4 2" xfId="287"/>
    <cellStyle name="Currency 4 3" xfId="251"/>
    <cellStyle name="Currency 5" xfId="264"/>
    <cellStyle name="Currency 5 2" xfId="300"/>
    <cellStyle name="Currency 5 2 2" xfId="343"/>
    <cellStyle name="Currency 5 3" xfId="323"/>
    <cellStyle name="Currency 6" xfId="266"/>
    <cellStyle name="Currency 6 2" xfId="302"/>
    <cellStyle name="Currency 6 2 2" xfId="344"/>
    <cellStyle name="Currency 6 3" xfId="325"/>
    <cellStyle name="Currency 7" xfId="268"/>
    <cellStyle name="Currency 7 2" xfId="327"/>
    <cellStyle name="Currency 8" xfId="304"/>
    <cellStyle name="Excel Built-in Normal" xfId="4"/>
    <cellStyle name="Normal" xfId="0" builtinId="0"/>
    <cellStyle name="Normal 10" xfId="30"/>
    <cellStyle name="Normal 10 2" xfId="84"/>
    <cellStyle name="Normal 10 3" xfId="86"/>
    <cellStyle name="Normal 10 4" xfId="110"/>
    <cellStyle name="Normal 10 5" xfId="128"/>
    <cellStyle name="Normal 10 6" xfId="151"/>
    <cellStyle name="Normal 10 7" xfId="167"/>
    <cellStyle name="Normal 10 8" xfId="182"/>
    <cellStyle name="Normal 11" xfId="41"/>
    <cellStyle name="Normal 11 2" xfId="94"/>
    <cellStyle name="Normal 11 3" xfId="112"/>
    <cellStyle name="Normal 11 4" xfId="130"/>
    <cellStyle name="Normal 11 5" xfId="149"/>
    <cellStyle name="Normal 11 6" xfId="165"/>
    <cellStyle name="Normal 11 7" xfId="180"/>
    <cellStyle name="Normal 11 8" xfId="193"/>
    <cellStyle name="Normal 12" xfId="202"/>
    <cellStyle name="Normal 12 10" xfId="347"/>
    <cellStyle name="Normal 12 10 2" xfId="349"/>
    <cellStyle name="Normal 12 2" xfId="207"/>
    <cellStyle name="Normal 12 2 2" xfId="211"/>
    <cellStyle name="Normal 12 2 2 2" xfId="227"/>
    <cellStyle name="Normal 12 2 2 2 2" xfId="298"/>
    <cellStyle name="Normal 12 2 2 2 2 2" xfId="342"/>
    <cellStyle name="Normal 12 2 2 2 3" xfId="321"/>
    <cellStyle name="Normal 12 2 2 2 4" xfId="262"/>
    <cellStyle name="Normal 12 2 2 2_Budget FY16" xfId="231"/>
    <cellStyle name="Normal 12 2 2 3" xfId="222"/>
    <cellStyle name="Normal 12 2 2 3 2" xfId="293"/>
    <cellStyle name="Normal 12 2 2 3 2 2" xfId="337"/>
    <cellStyle name="Normal 12 2 2 3 3" xfId="316"/>
    <cellStyle name="Normal 12 2 2 3 4" xfId="257"/>
    <cellStyle name="Normal 12 2 2 3_Budget FY16" xfId="233"/>
    <cellStyle name="Normal 12 2 2 4" xfId="284"/>
    <cellStyle name="Normal 12 2 2 4 2" xfId="332"/>
    <cellStyle name="Normal 12 2 2 5" xfId="311"/>
    <cellStyle name="Normal 12 2 2 6" xfId="249"/>
    <cellStyle name="Normal 12 2 2_Budget FY16" xfId="236"/>
    <cellStyle name="Normal 12 2 3" xfId="224"/>
    <cellStyle name="Normal 12 2 3 2" xfId="295"/>
    <cellStyle name="Normal 12 2 3 2 2" xfId="339"/>
    <cellStyle name="Normal 12 2 3 3" xfId="318"/>
    <cellStyle name="Normal 12 2 3 4" xfId="259"/>
    <cellStyle name="Normal 12 2 3_Budget FY16" xfId="240"/>
    <cellStyle name="Normal 12 2 4" xfId="219"/>
    <cellStyle name="Normal 12 2 4 2" xfId="290"/>
    <cellStyle name="Normal 12 2 4 2 2" xfId="334"/>
    <cellStyle name="Normal 12 2 4 3" xfId="313"/>
    <cellStyle name="Normal 12 2 4 4" xfId="254"/>
    <cellStyle name="Normal 12 2 4_Budget FY16" xfId="243"/>
    <cellStyle name="Normal 12 2 5" xfId="281"/>
    <cellStyle name="Normal 12 2 5 2" xfId="329"/>
    <cellStyle name="Normal 12 2 6" xfId="308"/>
    <cellStyle name="Normal 12 2 7" xfId="246"/>
    <cellStyle name="Normal 12 2_Budget FY16" xfId="234"/>
    <cellStyle name="Normal 12 3" xfId="210"/>
    <cellStyle name="Normal 12 3 2" xfId="226"/>
    <cellStyle name="Normal 12 3 2 2" xfId="297"/>
    <cellStyle name="Normal 12 3 2 2 2" xfId="341"/>
    <cellStyle name="Normal 12 3 2 3" xfId="320"/>
    <cellStyle name="Normal 12 3 2 4" xfId="261"/>
    <cellStyle name="Normal 12 3 2_Budget FY16" xfId="232"/>
    <cellStyle name="Normal 12 3 3" xfId="221"/>
    <cellStyle name="Normal 12 3 3 2" xfId="292"/>
    <cellStyle name="Normal 12 3 3 2 2" xfId="336"/>
    <cellStyle name="Normal 12 3 3 3" xfId="315"/>
    <cellStyle name="Normal 12 3 3 4" xfId="256"/>
    <cellStyle name="Normal 12 3 3_Budget FY16" xfId="235"/>
    <cellStyle name="Normal 12 3 4" xfId="283"/>
    <cellStyle name="Normal 12 3 4 2" xfId="331"/>
    <cellStyle name="Normal 12 3 5" xfId="310"/>
    <cellStyle name="Normal 12 3 6" xfId="248"/>
    <cellStyle name="Normal 12 3_Budget FY16" xfId="244"/>
    <cellStyle name="Normal 12 4" xfId="209"/>
    <cellStyle name="Normal 12 4 2" xfId="225"/>
    <cellStyle name="Normal 12 4 2 2" xfId="296"/>
    <cellStyle name="Normal 12 4 2 2 2" xfId="340"/>
    <cellStyle name="Normal 12 4 2 3" xfId="319"/>
    <cellStyle name="Normal 12 4 2 4" xfId="260"/>
    <cellStyle name="Normal 12 4 2_Budget FY16" xfId="238"/>
    <cellStyle name="Normal 12 4 3" xfId="220"/>
    <cellStyle name="Normal 12 4 3 2" xfId="291"/>
    <cellStyle name="Normal 12 4 3 2 2" xfId="335"/>
    <cellStyle name="Normal 12 4 3 3" xfId="314"/>
    <cellStyle name="Normal 12 4 3 4" xfId="255"/>
    <cellStyle name="Normal 12 4 3_Budget FY16" xfId="237"/>
    <cellStyle name="Normal 12 4 4" xfId="282"/>
    <cellStyle name="Normal 12 4 4 2" xfId="330"/>
    <cellStyle name="Normal 12 4 5" xfId="309"/>
    <cellStyle name="Normal 12 4 6" xfId="247"/>
    <cellStyle name="Normal 12 4_Budget FY16" xfId="239"/>
    <cellStyle name="Normal 12 5" xfId="223"/>
    <cellStyle name="Normal 12 5 2" xfId="294"/>
    <cellStyle name="Normal 12 5 2 2" xfId="338"/>
    <cellStyle name="Normal 12 5 3" xfId="317"/>
    <cellStyle name="Normal 12 5 4" xfId="258"/>
    <cellStyle name="Normal 12 5_Budget FY16" xfId="241"/>
    <cellStyle name="Normal 12 6" xfId="218"/>
    <cellStyle name="Normal 12 6 2" xfId="289"/>
    <cellStyle name="Normal 12 6 2 2" xfId="333"/>
    <cellStyle name="Normal 12 6 3" xfId="312"/>
    <cellStyle name="Normal 12 6 4" xfId="253"/>
    <cellStyle name="Normal 12 6_Budget FY16" xfId="230"/>
    <cellStyle name="Normal 12 7" xfId="279"/>
    <cellStyle name="Normal 12 7 2" xfId="307"/>
    <cellStyle name="Normal 12 8" xfId="269"/>
    <cellStyle name="Normal 12 9" xfId="245"/>
    <cellStyle name="Normal 12_Budget FY16" xfId="346"/>
    <cellStyle name="Normal 13" xfId="98"/>
    <cellStyle name="Normal 14" xfId="117"/>
    <cellStyle name="Normal 15" xfId="134"/>
    <cellStyle name="Normal 16" xfId="161"/>
    <cellStyle name="Normal 16 2" xfId="345"/>
    <cellStyle name="Normal 17" xfId="177"/>
    <cellStyle name="Normal 18" xfId="192"/>
    <cellStyle name="Normal 19" xfId="205"/>
    <cellStyle name="Normal 19 2" xfId="206"/>
    <cellStyle name="Normal 19 3" xfId="208"/>
    <cellStyle name="Normal 19 4" xfId="280"/>
    <cellStyle name="Normal 19 5" xfId="271"/>
    <cellStyle name="Normal 2" xfId="5"/>
    <cellStyle name="Normal 2 2" xfId="8"/>
    <cellStyle name="Normal 2 3" xfId="9"/>
    <cellStyle name="Normal 2 4" xfId="14"/>
    <cellStyle name="Normal 2 5" xfId="15"/>
    <cellStyle name="Normal 2 6" xfId="55"/>
    <cellStyle name="Normal 2 7" xfId="203"/>
    <cellStyle name="Normal 2 8" xfId="277"/>
    <cellStyle name="Normal 2 8 2" xfId="305"/>
    <cellStyle name="Normal 2 9" xfId="228"/>
    <cellStyle name="Normal 2_Budget FY16" xfId="250"/>
    <cellStyle name="Normal 20" xfId="212"/>
    <cellStyle name="Normal 20 2" xfId="285"/>
    <cellStyle name="Normal 20 3" xfId="270"/>
    <cellStyle name="Normal 21" xfId="213"/>
    <cellStyle name="Normal 21 2" xfId="217"/>
    <cellStyle name="Normal 21 2 2" xfId="288"/>
    <cellStyle name="Normal 21 2 3" xfId="252"/>
    <cellStyle name="Normal 21 2_Budget FY16" xfId="242"/>
    <cellStyle name="Normal 21 3" xfId="286"/>
    <cellStyle name="Normal 21 4" xfId="273"/>
    <cellStyle name="Normal 22" xfId="263"/>
    <cellStyle name="Normal 22 2" xfId="299"/>
    <cellStyle name="Normal 22 2 2" xfId="322"/>
    <cellStyle name="Normal 22 3" xfId="274"/>
    <cellStyle name="Normal 23" xfId="265"/>
    <cellStyle name="Normal 23 2" xfId="301"/>
    <cellStyle name="Normal 23 2 2" xfId="324"/>
    <cellStyle name="Normal 23 3" xfId="275"/>
    <cellStyle name="Normal 24" xfId="272"/>
    <cellStyle name="Normal 25" xfId="276"/>
    <cellStyle name="Normal 26" xfId="267"/>
    <cellStyle name="Normal 26 2" xfId="326"/>
    <cellStyle name="Normal 27" xfId="303"/>
    <cellStyle name="Normal 28" xfId="348"/>
    <cellStyle name="Normal 3" xfId="1"/>
    <cellStyle name="Normal 3 10" xfId="89"/>
    <cellStyle name="Normal 3 11" xfId="77"/>
    <cellStyle name="Normal 3 12" xfId="70"/>
    <cellStyle name="Normal 3 13" xfId="147"/>
    <cellStyle name="Normal 3 2" xfId="19"/>
    <cellStyle name="Normal 3 3" xfId="24"/>
    <cellStyle name="Normal 3 4" xfId="31"/>
    <cellStyle name="Normal 3 5" xfId="36"/>
    <cellStyle name="Normal 3 6" xfId="42"/>
    <cellStyle name="Normal 3 7" xfId="65"/>
    <cellStyle name="Normal 3 8" xfId="78"/>
    <cellStyle name="Normal 3 9" xfId="96"/>
    <cellStyle name="Normal 4" xfId="16"/>
    <cellStyle name="Normal 4 2" xfId="71"/>
    <cellStyle name="Normal 4 3" xfId="90"/>
    <cellStyle name="Normal 4 4" xfId="109"/>
    <cellStyle name="Normal 4 5" xfId="127"/>
    <cellStyle name="Normal 4 6" xfId="150"/>
    <cellStyle name="Normal 4 7" xfId="166"/>
    <cellStyle name="Normal 4 8" xfId="181"/>
    <cellStyle name="Normal 5" xfId="12"/>
    <cellStyle name="Normal 5 10" xfId="126"/>
    <cellStyle name="Normal 5 11" xfId="148"/>
    <cellStyle name="Normal 5 12" xfId="164"/>
    <cellStyle name="Normal 5 13" xfId="179"/>
    <cellStyle name="Normal 5 2" xfId="22"/>
    <cellStyle name="Normal 5 3" xfId="27"/>
    <cellStyle name="Normal 5 4" xfId="34"/>
    <cellStyle name="Normal 5 5" xfId="39"/>
    <cellStyle name="Normal 5 6" xfId="45"/>
    <cellStyle name="Normal 5 7" xfId="68"/>
    <cellStyle name="Normal 5 8" xfId="88"/>
    <cellStyle name="Normal 5 9" xfId="107"/>
    <cellStyle name="Normal 6" xfId="13"/>
    <cellStyle name="Normal 6 10" xfId="81"/>
    <cellStyle name="Normal 6 11" xfId="143"/>
    <cellStyle name="Normal 6 12" xfId="113"/>
    <cellStyle name="Normal 6 13" xfId="74"/>
    <cellStyle name="Normal 6 2" xfId="23"/>
    <cellStyle name="Normal 6 3" xfId="28"/>
    <cellStyle name="Normal 6 4" xfId="35"/>
    <cellStyle name="Normal 6 5" xfId="40"/>
    <cellStyle name="Normal 6 6" xfId="46"/>
    <cellStyle name="Normal 6 7" xfId="69"/>
    <cellStyle name="Normal 6 8" xfId="82"/>
    <cellStyle name="Normal 6 9" xfId="76"/>
    <cellStyle name="Normal 7" xfId="17"/>
    <cellStyle name="Normal 7 2" xfId="72"/>
    <cellStyle name="Normal 7 3" xfId="85"/>
    <cellStyle name="Normal 7 4" xfId="80"/>
    <cellStyle name="Normal 7 5" xfId="75"/>
    <cellStyle name="Normal 7 6" xfId="145"/>
    <cellStyle name="Normal 7 7" xfId="162"/>
    <cellStyle name="Normal 7 8" xfId="178"/>
    <cellStyle name="Normal 8" xfId="18"/>
    <cellStyle name="Normal 8 2" xfId="73"/>
    <cellStyle name="Normal 8 3" xfId="79"/>
    <cellStyle name="Normal 8 4" xfId="92"/>
    <cellStyle name="Normal 8 5" xfId="115"/>
    <cellStyle name="Normal 8 6" xfId="87"/>
    <cellStyle name="Normal 8 7" xfId="146"/>
    <cellStyle name="Normal 8 8" xfId="163"/>
    <cellStyle name="Normal 9" xfId="29"/>
    <cellStyle name="Normal 9 2" xfId="83"/>
    <cellStyle name="Normal 9 3" xfId="91"/>
    <cellStyle name="Normal 9 4" xfId="114"/>
    <cellStyle name="Normal 9 5" xfId="132"/>
    <cellStyle name="Normal 9 6" xfId="63"/>
    <cellStyle name="Normal 9 7" xfId="131"/>
    <cellStyle name="Normal 9 8" xfId="95"/>
    <cellStyle name="Percent 2" xfId="215"/>
  </cellStyles>
  <dxfs count="0"/>
  <tableStyles count="0" defaultTableStyle="TableStyleMedium9" defaultPivotStyle="PivotStyleLight16"/>
  <colors>
    <mruColors>
      <color rgb="FF996633"/>
      <color rgb="FFFF9900"/>
      <color rgb="FFCC990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Z114"/>
  <sheetViews>
    <sheetView tabSelected="1" topLeftCell="A96" zoomScaleNormal="100" workbookViewId="0">
      <selection activeCell="C105" sqref="C105"/>
    </sheetView>
  </sheetViews>
  <sheetFormatPr defaultRowHeight="12.3" x14ac:dyDescent="0.4"/>
  <cols>
    <col min="1" max="1" width="11.27734375" customWidth="1"/>
    <col min="3" max="3" width="33.5546875" customWidth="1"/>
    <col min="4" max="4" width="11.5546875" style="9" customWidth="1"/>
    <col min="5" max="5" width="12.44140625" style="9" customWidth="1"/>
    <col min="6" max="6" width="11.5546875" style="28" customWidth="1"/>
    <col min="7" max="8" width="11.5546875" style="9" customWidth="1"/>
    <col min="9" max="9" width="18.5546875" style="9" customWidth="1"/>
    <col min="10" max="10" width="9.1640625" style="20"/>
    <col min="11" max="11" width="98" style="21" customWidth="1"/>
    <col min="14" max="14" width="3.27734375" customWidth="1"/>
  </cols>
  <sheetData>
    <row r="1" spans="1:12" ht="15" x14ac:dyDescent="0.5">
      <c r="A1" s="69"/>
      <c r="B1" s="17"/>
      <c r="C1" s="18" t="s">
        <v>0</v>
      </c>
      <c r="E1" s="69"/>
      <c r="F1" s="19"/>
      <c r="G1" s="69"/>
      <c r="H1" s="69"/>
      <c r="I1" s="69"/>
      <c r="J1" s="17"/>
      <c r="K1" s="69"/>
      <c r="L1" s="21"/>
    </row>
    <row r="2" spans="1:12" s="22" customFormat="1" x14ac:dyDescent="0.4">
      <c r="F2" s="23" t="s">
        <v>1</v>
      </c>
      <c r="J2" s="25"/>
      <c r="K2" s="26"/>
    </row>
    <row r="3" spans="1:12" s="22" customFormat="1" x14ac:dyDescent="0.4">
      <c r="F3" s="23" t="s">
        <v>2</v>
      </c>
      <c r="J3" s="178"/>
      <c r="K3" s="172"/>
    </row>
    <row r="4" spans="1:12" s="22" customFormat="1" x14ac:dyDescent="0.4">
      <c r="D4" s="23"/>
      <c r="E4" s="23"/>
      <c r="F4" s="24"/>
      <c r="G4" s="23"/>
      <c r="H4" s="23"/>
      <c r="I4" s="23"/>
      <c r="J4" s="178"/>
      <c r="K4" s="173"/>
    </row>
    <row r="5" spans="1:12" s="22" customFormat="1" x14ac:dyDescent="0.4">
      <c r="C5" s="129" t="s">
        <v>3</v>
      </c>
      <c r="D5" s="23"/>
      <c r="F5" s="128" t="s">
        <v>4</v>
      </c>
      <c r="G5" s="27"/>
      <c r="I5" s="23"/>
      <c r="J5" s="178"/>
      <c r="K5" s="174"/>
    </row>
    <row r="6" spans="1:12" s="22" customFormat="1" x14ac:dyDescent="0.4">
      <c r="C6" s="129"/>
      <c r="D6" s="23"/>
      <c r="F6" s="169"/>
      <c r="G6" s="170"/>
      <c r="I6" s="23"/>
      <c r="J6" s="25"/>
    </row>
    <row r="7" spans="1:12" x14ac:dyDescent="0.4">
      <c r="A7" s="69"/>
      <c r="B7" s="69"/>
      <c r="C7" s="71"/>
      <c r="D7" s="72"/>
      <c r="E7" s="82"/>
      <c r="F7" s="82"/>
      <c r="G7" s="83"/>
      <c r="H7" s="53" t="s">
        <v>5</v>
      </c>
      <c r="I7" s="54"/>
      <c r="J7" s="55"/>
      <c r="K7" s="76"/>
      <c r="L7" s="69"/>
    </row>
    <row r="8" spans="1:12" x14ac:dyDescent="0.4">
      <c r="A8" s="69"/>
      <c r="B8" s="69"/>
      <c r="C8" s="71"/>
      <c r="D8" s="72"/>
      <c r="E8" s="70" t="s">
        <v>6</v>
      </c>
      <c r="F8" s="70"/>
      <c r="G8" s="53" t="s">
        <v>7</v>
      </c>
      <c r="H8" s="53" t="s">
        <v>8</v>
      </c>
      <c r="I8" s="54" t="s">
        <v>9</v>
      </c>
      <c r="J8" s="55" t="s">
        <v>10</v>
      </c>
      <c r="K8" s="76"/>
      <c r="L8" s="69"/>
    </row>
    <row r="9" spans="1:12" s="17" customFormat="1" x14ac:dyDescent="0.4">
      <c r="A9" s="17" t="s">
        <v>11</v>
      </c>
      <c r="B9" s="48" t="s">
        <v>12</v>
      </c>
      <c r="C9" s="78" t="s">
        <v>13</v>
      </c>
      <c r="D9" s="74" t="s">
        <v>14</v>
      </c>
      <c r="E9" s="77" t="s">
        <v>15</v>
      </c>
      <c r="F9" s="77" t="s">
        <v>16</v>
      </c>
      <c r="G9" s="77" t="s">
        <v>15</v>
      </c>
      <c r="H9" s="73" t="s">
        <v>17</v>
      </c>
      <c r="I9" s="78" t="s">
        <v>18</v>
      </c>
      <c r="J9" s="75" t="s">
        <v>19</v>
      </c>
      <c r="K9" s="78" t="s">
        <v>20</v>
      </c>
    </row>
    <row r="10" spans="1:12" s="17" customFormat="1" x14ac:dyDescent="0.4">
      <c r="B10" s="48"/>
      <c r="C10" s="78"/>
      <c r="D10" s="74"/>
      <c r="E10" s="77"/>
      <c r="F10" s="77"/>
      <c r="G10" s="77"/>
      <c r="H10" s="73"/>
      <c r="I10" s="78"/>
      <c r="J10" s="75"/>
      <c r="K10" s="78"/>
    </row>
    <row r="11" spans="1:12" s="17" customFormat="1" x14ac:dyDescent="0.4">
      <c r="B11" s="48"/>
      <c r="C11" s="78"/>
      <c r="D11" s="74"/>
      <c r="E11" s="77"/>
      <c r="F11" s="77"/>
      <c r="G11" s="77"/>
      <c r="H11" s="73"/>
      <c r="I11" s="78"/>
      <c r="J11" s="75"/>
      <c r="K11" s="78"/>
    </row>
    <row r="12" spans="1:12" s="17" customFormat="1" ht="36.9" x14ac:dyDescent="0.4">
      <c r="A12" s="200" t="s">
        <v>21</v>
      </c>
      <c r="B12" s="200" t="s">
        <v>22</v>
      </c>
      <c r="C12" s="201" t="s">
        <v>23</v>
      </c>
      <c r="D12" s="202">
        <v>1</v>
      </c>
      <c r="E12" s="203">
        <v>0</v>
      </c>
      <c r="F12" s="204">
        <v>60000</v>
      </c>
      <c r="G12" s="28">
        <f>E12+F12</f>
        <v>60000</v>
      </c>
      <c r="H12" s="206">
        <f>H11+G12</f>
        <v>60000</v>
      </c>
      <c r="I12" s="205" t="s">
        <v>24</v>
      </c>
      <c r="J12" s="55"/>
      <c r="K12" s="84" t="s">
        <v>25</v>
      </c>
    </row>
    <row r="13" spans="1:12" s="17" customFormat="1" ht="36.9" x14ac:dyDescent="0.4">
      <c r="A13" s="200">
        <v>107949</v>
      </c>
      <c r="B13" s="200" t="s">
        <v>22</v>
      </c>
      <c r="C13" s="200" t="s">
        <v>26</v>
      </c>
      <c r="D13" s="202">
        <v>2</v>
      </c>
      <c r="E13" s="19">
        <v>0</v>
      </c>
      <c r="F13" s="203">
        <v>20000</v>
      </c>
      <c r="G13" s="28">
        <f>E13+F13</f>
        <v>20000</v>
      </c>
      <c r="H13" s="206">
        <f>H12+G13</f>
        <v>80000</v>
      </c>
      <c r="I13" s="205" t="s">
        <v>24</v>
      </c>
      <c r="J13" s="55"/>
      <c r="K13" s="84" t="s">
        <v>27</v>
      </c>
    </row>
    <row r="14" spans="1:12" s="17" customFormat="1" x14ac:dyDescent="0.4">
      <c r="B14" s="48"/>
      <c r="C14" s="78"/>
      <c r="D14" s="74"/>
      <c r="E14" s="77"/>
      <c r="F14" s="77"/>
      <c r="G14" s="77"/>
      <c r="H14" s="73"/>
      <c r="I14" s="78"/>
      <c r="J14" s="75"/>
      <c r="K14" s="78"/>
    </row>
    <row r="15" spans="1:12" s="17" customFormat="1" x14ac:dyDescent="0.4">
      <c r="B15" s="48"/>
      <c r="C15" s="78"/>
      <c r="D15" s="74"/>
      <c r="E15" s="77"/>
      <c r="F15" s="77"/>
      <c r="G15" s="77"/>
      <c r="H15" s="73"/>
      <c r="I15" s="78"/>
      <c r="J15" s="75"/>
      <c r="K15" s="78"/>
    </row>
    <row r="16" spans="1:12" ht="16.5" customHeight="1" x14ac:dyDescent="0.4">
      <c r="A16" s="19"/>
      <c r="B16" s="34"/>
      <c r="C16" s="85"/>
      <c r="D16" s="29"/>
      <c r="F16" s="9"/>
      <c r="G16" s="28"/>
      <c r="H16" s="35"/>
      <c r="I16" s="32"/>
      <c r="K16" s="86"/>
      <c r="L16" s="33"/>
    </row>
    <row r="17" spans="1:260" ht="12.6" thickBot="1" x14ac:dyDescent="0.45">
      <c r="A17" s="19"/>
      <c r="B17" s="69"/>
      <c r="C17" s="69"/>
      <c r="D17" s="32"/>
      <c r="E17" s="32"/>
      <c r="F17" s="35"/>
      <c r="H17" s="32"/>
      <c r="J17" s="31"/>
      <c r="K17" s="36"/>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c r="BW17" s="69"/>
      <c r="BX17" s="69"/>
      <c r="BY17" s="69"/>
      <c r="BZ17" s="69"/>
      <c r="CA17" s="69"/>
      <c r="CB17" s="69"/>
      <c r="CC17" s="69"/>
      <c r="CD17" s="69"/>
      <c r="CE17" s="69"/>
      <c r="CF17" s="69"/>
      <c r="CG17" s="69"/>
      <c r="CH17" s="69"/>
      <c r="CI17" s="69"/>
      <c r="CJ17" s="69"/>
      <c r="CK17" s="69"/>
      <c r="CL17" s="69"/>
      <c r="CM17" s="69"/>
      <c r="CN17" s="69"/>
      <c r="CO17" s="69"/>
      <c r="CP17" s="69"/>
      <c r="CQ17" s="69"/>
      <c r="CR17" s="69"/>
      <c r="CS17" s="69"/>
      <c r="CT17" s="69"/>
      <c r="CU17" s="69"/>
      <c r="CV17" s="69"/>
      <c r="CW17" s="69"/>
      <c r="CX17" s="69"/>
      <c r="CY17" s="69"/>
      <c r="CZ17" s="69"/>
      <c r="DA17" s="69"/>
      <c r="DB17" s="69"/>
      <c r="DC17" s="69"/>
      <c r="DD17" s="69"/>
      <c r="DE17" s="69"/>
      <c r="DF17" s="69"/>
      <c r="DG17" s="69"/>
      <c r="DH17" s="69"/>
      <c r="DI17" s="69"/>
      <c r="DJ17" s="69"/>
      <c r="DK17" s="69"/>
      <c r="DL17" s="69"/>
      <c r="DM17" s="69"/>
      <c r="DN17" s="69"/>
      <c r="DO17" s="69"/>
      <c r="DP17" s="69"/>
      <c r="DQ17" s="69"/>
      <c r="DR17" s="69"/>
      <c r="DS17" s="69"/>
      <c r="DT17" s="69"/>
      <c r="DU17" s="69"/>
      <c r="DV17" s="69"/>
      <c r="DW17" s="69"/>
      <c r="DX17" s="69"/>
      <c r="DY17" s="69"/>
      <c r="DZ17" s="69"/>
      <c r="EA17" s="69"/>
      <c r="EB17" s="69"/>
      <c r="EC17" s="69"/>
      <c r="ED17" s="69"/>
      <c r="EE17" s="69"/>
      <c r="EF17" s="69"/>
      <c r="EG17" s="69"/>
      <c r="EH17" s="69"/>
      <c r="EI17" s="69"/>
      <c r="EJ17" s="69"/>
      <c r="EK17" s="69"/>
      <c r="EL17" s="69"/>
      <c r="EM17" s="69"/>
      <c r="EN17" s="69"/>
      <c r="EO17" s="69"/>
      <c r="EP17" s="69"/>
      <c r="EQ17" s="69"/>
      <c r="ER17" s="69"/>
      <c r="ES17" s="69"/>
      <c r="ET17" s="69"/>
      <c r="EU17" s="69"/>
      <c r="EV17" s="69"/>
      <c r="EW17" s="69"/>
      <c r="EX17" s="69"/>
      <c r="EY17" s="69"/>
      <c r="EZ17" s="69"/>
      <c r="FA17" s="69"/>
      <c r="FB17" s="69"/>
      <c r="FC17" s="6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c r="IC17" s="69"/>
      <c r="ID17" s="69"/>
      <c r="IE17" s="69"/>
      <c r="IF17" s="69"/>
      <c r="IG17" s="69"/>
      <c r="IH17" s="69"/>
      <c r="II17" s="69"/>
      <c r="IJ17" s="69"/>
      <c r="IK17" s="69"/>
      <c r="IL17" s="69"/>
      <c r="IM17" s="69"/>
      <c r="IN17" s="69"/>
      <c r="IO17" s="69"/>
      <c r="IP17" s="69"/>
      <c r="IQ17" s="69"/>
      <c r="IR17" s="69"/>
      <c r="IS17" s="69"/>
      <c r="IT17" s="69"/>
      <c r="IU17" s="69"/>
      <c r="IV17" s="69"/>
      <c r="IW17" s="69"/>
      <c r="IX17" s="69"/>
      <c r="IY17" s="69"/>
      <c r="IZ17" s="69"/>
    </row>
    <row r="18" spans="1:260" s="37" customFormat="1" ht="17.7" thickBot="1" x14ac:dyDescent="0.6">
      <c r="B18" s="10"/>
      <c r="C18" s="38" t="s">
        <v>28</v>
      </c>
      <c r="D18" s="11"/>
      <c r="E18" s="11"/>
      <c r="F18" s="39"/>
      <c r="G18" s="11"/>
      <c r="H18" s="185"/>
      <c r="I18" s="2"/>
      <c r="J18" s="3"/>
      <c r="K18" s="3"/>
      <c r="L18" s="40"/>
      <c r="M18" s="4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row>
    <row r="19" spans="1:260" s="37" customFormat="1" ht="17.7" x14ac:dyDescent="0.55000000000000004">
      <c r="A19" s="12"/>
      <c r="B19" s="12"/>
      <c r="C19" s="13"/>
      <c r="D19" s="14"/>
      <c r="E19" s="14"/>
      <c r="F19" s="42"/>
      <c r="G19" s="14"/>
      <c r="H19" s="15"/>
      <c r="I19" s="14"/>
      <c r="J19" s="16"/>
      <c r="K19" s="16"/>
      <c r="L19" s="40"/>
      <c r="M19" s="4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row>
    <row r="20" spans="1:260" s="37" customFormat="1" ht="17.7" x14ac:dyDescent="0.55000000000000004">
      <c r="A20" s="4"/>
      <c r="B20" s="4"/>
      <c r="C20" s="5"/>
      <c r="D20" s="2"/>
      <c r="E20" s="2"/>
      <c r="F20" s="43"/>
      <c r="G20" s="2"/>
      <c r="H20" s="6"/>
      <c r="I20" s="2"/>
      <c r="J20" s="3"/>
      <c r="K20" s="3"/>
      <c r="L20" s="40"/>
      <c r="M20" s="44"/>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row>
    <row r="21" spans="1:260" x14ac:dyDescent="0.4">
      <c r="A21" s="69"/>
      <c r="B21" s="69"/>
      <c r="C21" s="69"/>
      <c r="D21" s="45"/>
      <c r="E21" s="46"/>
      <c r="F21" s="47"/>
      <c r="G21" s="46"/>
      <c r="H21" s="30" t="s">
        <v>8</v>
      </c>
      <c r="J21" s="31" t="s">
        <v>10</v>
      </c>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c r="AM21" s="69"/>
      <c r="AN21" s="69"/>
      <c r="AO21" s="69"/>
      <c r="AP21" s="69"/>
      <c r="AQ21" s="69"/>
      <c r="AR21" s="69"/>
      <c r="AS21" s="69"/>
      <c r="AT21" s="6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c r="BW21" s="69"/>
      <c r="BX21" s="69"/>
      <c r="BY21" s="69"/>
      <c r="BZ21" s="69"/>
      <c r="CA21" s="69"/>
      <c r="CB21" s="69"/>
      <c r="CC21" s="69"/>
      <c r="CD21" s="69"/>
      <c r="CE21" s="69"/>
      <c r="CF21" s="69"/>
      <c r="CG21" s="69"/>
      <c r="CH21" s="69"/>
      <c r="CI21" s="69"/>
      <c r="CJ21" s="69"/>
      <c r="CK21" s="69"/>
      <c r="CL21" s="69"/>
      <c r="CM21" s="69"/>
      <c r="CN21" s="69"/>
      <c r="CO21" s="69"/>
      <c r="CP21" s="69"/>
      <c r="CQ21" s="69"/>
      <c r="CR21" s="69"/>
      <c r="CS21" s="69"/>
      <c r="CT21" s="69"/>
      <c r="CU21" s="69"/>
      <c r="CV21" s="69"/>
      <c r="CW21" s="69"/>
      <c r="CX21" s="69"/>
      <c r="CY21" s="69"/>
      <c r="CZ21" s="69"/>
      <c r="DA21" s="69"/>
      <c r="DB21" s="69"/>
      <c r="DC21" s="69"/>
      <c r="DD21" s="69"/>
      <c r="DE21" s="69"/>
      <c r="DF21" s="69"/>
      <c r="DG21" s="69"/>
      <c r="DH21" s="69"/>
      <c r="DI21" s="69"/>
      <c r="DJ21" s="69"/>
      <c r="DK21" s="69"/>
      <c r="DL21" s="69"/>
      <c r="DM21" s="69"/>
      <c r="DN21" s="69"/>
      <c r="DO21" s="69"/>
      <c r="DP21" s="69"/>
      <c r="DQ21" s="69"/>
      <c r="DR21" s="69"/>
      <c r="DS21" s="69"/>
      <c r="DT21" s="69"/>
      <c r="DU21" s="69"/>
      <c r="DV21" s="69"/>
      <c r="DW21" s="69"/>
      <c r="DX21" s="69"/>
      <c r="DY21" s="69"/>
      <c r="DZ21" s="69"/>
      <c r="EA21" s="69"/>
      <c r="EB21" s="69"/>
      <c r="EC21" s="69"/>
      <c r="ED21" s="69"/>
      <c r="EE21" s="69"/>
      <c r="EF21" s="69"/>
      <c r="EG21" s="69"/>
      <c r="EH21" s="69"/>
      <c r="EI21" s="69"/>
      <c r="EJ21" s="69"/>
      <c r="EK21" s="69"/>
      <c r="EL21" s="69"/>
      <c r="EM21" s="69"/>
      <c r="EN21" s="69"/>
      <c r="EO21" s="69"/>
      <c r="EP21" s="69"/>
      <c r="EQ21" s="69"/>
      <c r="ER21" s="69"/>
      <c r="ES21" s="69"/>
      <c r="ET21" s="69"/>
      <c r="EU21" s="69"/>
      <c r="EV21" s="69"/>
      <c r="EW21" s="69"/>
      <c r="EX21" s="69"/>
      <c r="EY21" s="69"/>
      <c r="EZ21" s="69"/>
      <c r="FA21" s="69"/>
      <c r="FB21" s="69"/>
      <c r="FC21" s="6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69"/>
      <c r="HA21" s="69"/>
      <c r="HB21" s="69"/>
      <c r="HC21" s="69"/>
      <c r="HD21" s="69"/>
      <c r="HE21" s="69"/>
      <c r="HF21" s="69"/>
      <c r="HG21" s="69"/>
      <c r="HH21" s="69"/>
      <c r="HI21" s="69"/>
      <c r="HJ21" s="69"/>
      <c r="HK21" s="69"/>
      <c r="HL21" s="69"/>
      <c r="HM21" s="69"/>
      <c r="HN21" s="69"/>
      <c r="HO21" s="69"/>
      <c r="HP21" s="69"/>
      <c r="HQ21" s="69"/>
      <c r="HR21" s="69"/>
      <c r="HS21" s="69"/>
      <c r="HT21" s="69"/>
      <c r="HU21" s="69"/>
      <c r="HV21" s="69"/>
      <c r="HW21" s="69"/>
      <c r="HX21" s="69"/>
      <c r="HY21" s="69"/>
      <c r="HZ21" s="69"/>
      <c r="IA21" s="69"/>
      <c r="IB21" s="69"/>
      <c r="IC21" s="69"/>
      <c r="ID21" s="69"/>
      <c r="IE21" s="69"/>
      <c r="IF21" s="69"/>
      <c r="IG21" s="69"/>
      <c r="IH21" s="69"/>
      <c r="II21" s="69"/>
      <c r="IJ21" s="69"/>
      <c r="IK21" s="69"/>
      <c r="IL21" s="69"/>
      <c r="IM21" s="69"/>
      <c r="IN21" s="69"/>
      <c r="IO21" s="69"/>
      <c r="IP21" s="69"/>
      <c r="IQ21" s="69"/>
      <c r="IR21" s="69"/>
      <c r="IS21" s="69"/>
      <c r="IT21" s="69"/>
      <c r="IU21" s="69"/>
      <c r="IV21" s="69"/>
      <c r="IW21" s="69"/>
      <c r="IX21" s="69"/>
      <c r="IY21" s="69"/>
      <c r="IZ21" s="69"/>
    </row>
    <row r="22" spans="1:260" x14ac:dyDescent="0.4">
      <c r="A22" s="48" t="s">
        <v>11</v>
      </c>
      <c r="B22" s="48" t="s">
        <v>12</v>
      </c>
      <c r="C22" s="78" t="s">
        <v>29</v>
      </c>
      <c r="D22" s="79" t="s">
        <v>30</v>
      </c>
      <c r="E22" s="80" t="s">
        <v>31</v>
      </c>
      <c r="F22" s="81" t="s">
        <v>32</v>
      </c>
      <c r="G22" s="73" t="s">
        <v>17</v>
      </c>
      <c r="H22" s="73" t="s">
        <v>17</v>
      </c>
      <c r="I22" s="74" t="s">
        <v>14</v>
      </c>
      <c r="J22" s="75" t="s">
        <v>19</v>
      </c>
      <c r="K22" s="78" t="s">
        <v>33</v>
      </c>
      <c r="L22" s="71"/>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c r="AM22" s="69"/>
      <c r="AN22" s="69"/>
      <c r="AO22" s="69"/>
      <c r="AP22" s="69"/>
      <c r="AQ22" s="69"/>
      <c r="AR22" s="69"/>
      <c r="AS22" s="69"/>
      <c r="AT22" s="6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c r="BW22" s="69"/>
      <c r="BX22" s="69"/>
      <c r="BY22" s="69"/>
      <c r="BZ22" s="69"/>
      <c r="CA22" s="69"/>
      <c r="CB22" s="69"/>
      <c r="CC22" s="69"/>
      <c r="CD22" s="69"/>
      <c r="CE22" s="69"/>
      <c r="CF22" s="69"/>
      <c r="CG22" s="69"/>
      <c r="CH22" s="69"/>
      <c r="CI22" s="69"/>
      <c r="CJ22" s="69"/>
      <c r="CK22" s="69"/>
      <c r="CL22" s="69"/>
      <c r="CM22" s="69"/>
      <c r="CN22" s="69"/>
      <c r="CO22" s="69"/>
      <c r="CP22" s="69"/>
      <c r="CQ22" s="69"/>
      <c r="CR22" s="69"/>
      <c r="CS22" s="69"/>
      <c r="CT22" s="69"/>
      <c r="CU22" s="69"/>
      <c r="CV22" s="69"/>
      <c r="CW22" s="69"/>
      <c r="CX22" s="69"/>
      <c r="CY22" s="69"/>
      <c r="CZ22" s="69"/>
      <c r="DA22" s="69"/>
      <c r="DB22" s="69"/>
      <c r="DC22" s="69"/>
      <c r="DD22" s="69"/>
      <c r="DE22" s="69"/>
      <c r="DF22" s="69"/>
      <c r="DG22" s="69"/>
      <c r="DH22" s="69"/>
      <c r="DI22" s="69"/>
      <c r="DJ22" s="69"/>
      <c r="DK22" s="69"/>
      <c r="DL22" s="69"/>
      <c r="DM22" s="69"/>
      <c r="DN22" s="69"/>
      <c r="DO22" s="69"/>
      <c r="DP22" s="69"/>
      <c r="DQ22" s="69"/>
      <c r="DR22" s="69"/>
      <c r="DS22" s="69"/>
      <c r="DT22" s="69"/>
      <c r="DU22" s="69"/>
      <c r="DV22" s="69"/>
      <c r="DW22" s="69"/>
      <c r="DX22" s="69"/>
      <c r="DY22" s="69"/>
      <c r="DZ22" s="69"/>
      <c r="EA22" s="69"/>
      <c r="EB22" s="69"/>
      <c r="EC22" s="69"/>
      <c r="ED22" s="69"/>
      <c r="EE22" s="69"/>
      <c r="EF22" s="69"/>
      <c r="EG22" s="69"/>
      <c r="EH22" s="69"/>
      <c r="EI22" s="69"/>
      <c r="EJ22" s="69"/>
      <c r="EK22" s="69"/>
      <c r="EL22" s="69"/>
      <c r="EM22" s="69"/>
      <c r="EN22" s="69"/>
      <c r="EO22" s="69"/>
      <c r="EP22" s="69"/>
      <c r="EQ22" s="69"/>
      <c r="ER22" s="69"/>
      <c r="ES22" s="69"/>
      <c r="ET22" s="69"/>
      <c r="EU22" s="69"/>
      <c r="EV22" s="69"/>
      <c r="EW22" s="69"/>
      <c r="EX22" s="69"/>
      <c r="EY22" s="69"/>
      <c r="EZ22" s="69"/>
      <c r="FA22" s="69"/>
      <c r="FB22" s="69"/>
      <c r="FC22" s="6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c r="HA22" s="69"/>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c r="IC22" s="69"/>
      <c r="ID22" s="69"/>
      <c r="IE22" s="69"/>
      <c r="IF22" s="69"/>
      <c r="IG22" s="69"/>
      <c r="IH22" s="69"/>
      <c r="II22" s="69"/>
      <c r="IJ22" s="69"/>
      <c r="IK22" s="69"/>
      <c r="IL22" s="69"/>
      <c r="IM22" s="69"/>
      <c r="IN22" s="69"/>
      <c r="IO22" s="69"/>
      <c r="IP22" s="69"/>
      <c r="IQ22" s="69"/>
      <c r="IR22" s="69"/>
      <c r="IS22" s="69"/>
      <c r="IT22" s="69"/>
      <c r="IU22" s="69"/>
      <c r="IV22" s="69"/>
      <c r="IW22" s="69"/>
      <c r="IX22" s="69"/>
      <c r="IY22" s="69"/>
      <c r="IZ22" s="69"/>
    </row>
    <row r="23" spans="1:260" x14ac:dyDescent="0.4">
      <c r="A23" s="48"/>
      <c r="B23" s="48"/>
      <c r="C23" s="49"/>
      <c r="D23" s="50"/>
      <c r="E23" s="51"/>
      <c r="F23" s="52"/>
      <c r="G23" s="53"/>
      <c r="H23" s="53"/>
      <c r="I23" s="54"/>
      <c r="J23" s="55"/>
      <c r="K23" s="56"/>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c r="AM23" s="69"/>
      <c r="AN23" s="69"/>
      <c r="AO23" s="69"/>
      <c r="AP23" s="69"/>
      <c r="AQ23" s="69"/>
      <c r="AR23" s="69"/>
      <c r="AS23" s="69"/>
      <c r="AT23" s="69"/>
      <c r="AU23" s="69"/>
      <c r="AV23" s="69"/>
      <c r="AW23" s="69"/>
      <c r="AX23" s="69"/>
      <c r="AY23" s="69"/>
      <c r="AZ23" s="69"/>
      <c r="BA23" s="69"/>
      <c r="BB23" s="69"/>
      <c r="BC23" s="69"/>
      <c r="BD23" s="69"/>
      <c r="BE23" s="69"/>
      <c r="BF23" s="69"/>
      <c r="BG23" s="69"/>
      <c r="BH23" s="69"/>
      <c r="BI23" s="69"/>
      <c r="BJ23" s="69"/>
      <c r="BK23" s="69"/>
      <c r="BL23" s="69"/>
      <c r="BM23" s="69"/>
      <c r="BN23" s="69"/>
      <c r="BO23" s="69"/>
      <c r="BP23" s="69"/>
      <c r="BQ23" s="69"/>
      <c r="BR23" s="69"/>
      <c r="BS23" s="69"/>
      <c r="BT23" s="69"/>
      <c r="BU23" s="69"/>
      <c r="BV23" s="69"/>
      <c r="BW23" s="69"/>
      <c r="BX23" s="69"/>
      <c r="BY23" s="69"/>
      <c r="BZ23" s="69"/>
      <c r="CA23" s="69"/>
      <c r="CB23" s="69"/>
      <c r="CC23" s="69"/>
      <c r="CD23" s="69"/>
      <c r="CE23" s="69"/>
      <c r="CF23" s="69"/>
      <c r="CG23" s="69"/>
      <c r="CH23" s="69"/>
      <c r="CI23" s="69"/>
      <c r="CJ23" s="69"/>
      <c r="CK23" s="69"/>
      <c r="CL23" s="69"/>
      <c r="CM23" s="69"/>
      <c r="CN23" s="69"/>
      <c r="CO23" s="69"/>
      <c r="CP23" s="69"/>
      <c r="CQ23" s="69"/>
      <c r="CR23" s="69"/>
      <c r="CS23" s="69"/>
      <c r="CT23" s="69"/>
      <c r="CU23" s="69"/>
      <c r="CV23" s="69"/>
      <c r="CW23" s="69"/>
      <c r="CX23" s="69"/>
      <c r="CY23" s="69"/>
      <c r="CZ23" s="69"/>
      <c r="DA23" s="69"/>
      <c r="DB23" s="69"/>
      <c r="DC23" s="69"/>
      <c r="DD23" s="69"/>
      <c r="DE23" s="69"/>
      <c r="DF23" s="69"/>
      <c r="DG23" s="69"/>
      <c r="DH23" s="69"/>
      <c r="DI23" s="69"/>
      <c r="DJ23" s="69"/>
      <c r="DK23" s="69"/>
      <c r="DL23" s="69"/>
      <c r="DM23" s="69"/>
      <c r="DN23" s="69"/>
      <c r="DO23" s="69"/>
      <c r="DP23" s="69"/>
      <c r="DQ23" s="69"/>
      <c r="DR23" s="69"/>
      <c r="DS23" s="69"/>
      <c r="DT23" s="69"/>
      <c r="DU23" s="69"/>
      <c r="DV23" s="69"/>
      <c r="DW23" s="69"/>
      <c r="DX23" s="69"/>
      <c r="DY23" s="69"/>
      <c r="DZ23" s="69"/>
      <c r="EA23" s="69"/>
      <c r="EB23" s="69"/>
      <c r="EC23" s="69"/>
      <c r="ED23" s="69"/>
      <c r="EE23" s="69"/>
      <c r="EF23" s="69"/>
      <c r="EG23" s="69"/>
      <c r="EH23" s="69"/>
      <c r="EI23" s="69"/>
      <c r="EJ23" s="69"/>
      <c r="EK23" s="69"/>
      <c r="EL23" s="69"/>
      <c r="EM23" s="69"/>
      <c r="EN23" s="69"/>
      <c r="EO23" s="69"/>
      <c r="EP23" s="69"/>
      <c r="EQ23" s="69"/>
      <c r="ER23" s="69"/>
      <c r="ES23" s="69"/>
      <c r="ET23" s="69"/>
      <c r="EU23" s="69"/>
      <c r="EV23" s="69"/>
      <c r="EW23" s="69"/>
      <c r="EX23" s="69"/>
      <c r="EY23" s="69"/>
      <c r="EZ23" s="69"/>
      <c r="FA23" s="69"/>
      <c r="FB23" s="69"/>
      <c r="FC23" s="6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69"/>
      <c r="GW23" s="69"/>
      <c r="GX23" s="69"/>
      <c r="GY23" s="69"/>
      <c r="GZ23" s="69"/>
      <c r="HA23" s="69"/>
      <c r="HB23" s="69"/>
      <c r="HC23" s="69"/>
      <c r="HD23" s="69"/>
      <c r="HE23" s="69"/>
      <c r="HF23" s="69"/>
      <c r="HG23" s="69"/>
      <c r="HH23" s="69"/>
      <c r="HI23" s="69"/>
      <c r="HJ23" s="69"/>
      <c r="HK23" s="69"/>
      <c r="HL23" s="69"/>
      <c r="HM23" s="69"/>
      <c r="HN23" s="69"/>
      <c r="HO23" s="69"/>
      <c r="HP23" s="69"/>
      <c r="HQ23" s="69"/>
      <c r="HR23" s="69"/>
      <c r="HS23" s="69"/>
      <c r="HT23" s="69"/>
      <c r="HU23" s="69"/>
      <c r="HV23" s="69"/>
      <c r="HW23" s="69"/>
      <c r="HX23" s="69"/>
      <c r="HY23" s="69"/>
      <c r="HZ23" s="69"/>
      <c r="IA23" s="69"/>
      <c r="IB23" s="69"/>
      <c r="IC23" s="69"/>
      <c r="ID23" s="69"/>
      <c r="IE23" s="69"/>
      <c r="IF23" s="69"/>
      <c r="IG23" s="69"/>
      <c r="IH23" s="69"/>
      <c r="II23" s="69"/>
      <c r="IJ23" s="69"/>
      <c r="IK23" s="69"/>
      <c r="IL23" s="69"/>
      <c r="IM23" s="69"/>
      <c r="IN23" s="69"/>
      <c r="IO23" s="69"/>
      <c r="IP23" s="69"/>
      <c r="IQ23" s="69"/>
      <c r="IR23" s="69"/>
      <c r="IS23" s="69"/>
      <c r="IT23" s="69"/>
      <c r="IU23" s="69"/>
      <c r="IV23" s="69"/>
      <c r="IW23" s="69"/>
      <c r="IX23" s="69"/>
      <c r="IY23" s="69"/>
      <c r="IZ23" s="69"/>
    </row>
    <row r="24" spans="1:260" s="34" customFormat="1" ht="14.1" x14ac:dyDescent="0.5">
      <c r="A24" s="57"/>
      <c r="B24" s="58" t="s">
        <v>34</v>
      </c>
      <c r="C24" s="68" t="s">
        <v>35</v>
      </c>
      <c r="D24" s="59"/>
      <c r="E24" s="59"/>
      <c r="F24" s="60"/>
      <c r="G24" s="59"/>
      <c r="H24" s="59"/>
      <c r="I24" s="61"/>
      <c r="J24" s="62"/>
      <c r="K24" s="63"/>
    </row>
    <row r="25" spans="1:260" s="34" customFormat="1" ht="14.1" x14ac:dyDescent="0.5">
      <c r="B25" s="151"/>
      <c r="C25" s="152"/>
      <c r="D25" s="32"/>
      <c r="E25" s="32"/>
      <c r="F25" s="35"/>
      <c r="G25" s="32"/>
      <c r="H25" s="32"/>
      <c r="I25" s="153"/>
      <c r="J25" s="154"/>
      <c r="K25" s="155"/>
    </row>
    <row r="26" spans="1:260" x14ac:dyDescent="0.4">
      <c r="A26" s="48"/>
      <c r="B26" s="48"/>
      <c r="C26" s="49"/>
      <c r="D26" s="50"/>
      <c r="E26" s="51"/>
      <c r="F26" s="52"/>
      <c r="G26" s="53"/>
      <c r="H26" s="53"/>
      <c r="I26" s="54"/>
      <c r="J26" s="55"/>
      <c r="K26" s="56"/>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c r="AY26" s="69"/>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c r="CX26" s="69"/>
      <c r="CY26" s="69"/>
      <c r="CZ26" s="69"/>
      <c r="DA26" s="69"/>
      <c r="DB26" s="69"/>
      <c r="DC26" s="69"/>
      <c r="DD26" s="69"/>
      <c r="DE26" s="69"/>
      <c r="DF26" s="69"/>
      <c r="DG26" s="69"/>
      <c r="DH26" s="69"/>
      <c r="DI26" s="69"/>
      <c r="DJ26" s="69"/>
      <c r="DK26" s="69"/>
      <c r="DL26" s="69"/>
      <c r="DM26" s="69"/>
      <c r="DN26" s="69"/>
      <c r="DO26" s="69"/>
      <c r="DP26" s="69"/>
      <c r="DQ26" s="69"/>
      <c r="DR26" s="69"/>
      <c r="DS26" s="69"/>
      <c r="DT26" s="69"/>
      <c r="DU26" s="69"/>
      <c r="DV26" s="69"/>
      <c r="DW26" s="69"/>
      <c r="DX26" s="69"/>
      <c r="DY26" s="69"/>
      <c r="DZ26" s="69"/>
      <c r="EA26" s="69"/>
      <c r="EB26" s="69"/>
      <c r="EC26" s="69"/>
      <c r="ED26" s="69"/>
      <c r="EE26" s="69"/>
      <c r="EF26" s="69"/>
      <c r="EG26" s="69"/>
      <c r="EH26" s="69"/>
      <c r="EI26" s="69"/>
      <c r="EJ26" s="69"/>
      <c r="EK26" s="69"/>
      <c r="EL26" s="69"/>
      <c r="EM26" s="69"/>
      <c r="EN26" s="69"/>
      <c r="EO26" s="69"/>
      <c r="EP26" s="69"/>
      <c r="EQ26" s="69"/>
      <c r="ER26" s="69"/>
      <c r="ES26" s="69"/>
      <c r="ET26" s="69"/>
      <c r="EU26" s="69"/>
      <c r="EV26" s="69"/>
      <c r="EW26" s="69"/>
      <c r="EX26" s="69"/>
      <c r="EY26" s="69"/>
      <c r="EZ26" s="69"/>
      <c r="FA26" s="69"/>
      <c r="FB26" s="69"/>
      <c r="FC26" s="69"/>
      <c r="FD26" s="69"/>
      <c r="FE26" s="69"/>
      <c r="FF26" s="69"/>
      <c r="FG26" s="69"/>
      <c r="FH26" s="69"/>
      <c r="FI26" s="69"/>
      <c r="FJ26" s="69"/>
      <c r="FK26" s="69"/>
      <c r="FL26" s="69"/>
      <c r="FM26" s="69"/>
      <c r="FN26" s="69"/>
      <c r="FO26" s="69"/>
      <c r="FP26" s="69"/>
      <c r="FQ26" s="69"/>
      <c r="FR26" s="69"/>
      <c r="FS26" s="69"/>
      <c r="FT26" s="69"/>
      <c r="FU26" s="69"/>
      <c r="FV26" s="69"/>
      <c r="FW26" s="69"/>
      <c r="FX26" s="69"/>
      <c r="FY26" s="69"/>
      <c r="FZ26" s="69"/>
      <c r="GA26" s="69"/>
      <c r="GB26" s="69"/>
      <c r="GC26" s="69"/>
      <c r="GD26" s="69"/>
      <c r="GE26" s="69"/>
      <c r="GF26" s="69"/>
      <c r="GG26" s="69"/>
      <c r="GH26" s="69"/>
      <c r="GI26" s="69"/>
      <c r="GJ26" s="69"/>
      <c r="GK26" s="69"/>
      <c r="GL26" s="69"/>
      <c r="GM26" s="69"/>
      <c r="GN26" s="69"/>
      <c r="GO26" s="69"/>
      <c r="GP26" s="69"/>
      <c r="GQ26" s="69"/>
      <c r="GR26" s="69"/>
      <c r="GS26" s="69"/>
      <c r="GT26" s="69"/>
      <c r="GU26" s="69"/>
      <c r="GV26" s="69"/>
      <c r="GW26" s="69"/>
      <c r="GX26" s="69"/>
      <c r="GY26" s="69"/>
      <c r="GZ26" s="69"/>
      <c r="HA26" s="69"/>
      <c r="HB26" s="69"/>
      <c r="HC26" s="69"/>
      <c r="HD26" s="69"/>
      <c r="HE26" s="69"/>
      <c r="HF26" s="69"/>
      <c r="HG26" s="69"/>
      <c r="HH26" s="69"/>
      <c r="HI26" s="69"/>
      <c r="HJ26" s="69"/>
      <c r="HK26" s="69"/>
      <c r="HL26" s="69"/>
      <c r="HM26" s="69"/>
      <c r="HN26" s="69"/>
      <c r="HO26" s="69"/>
      <c r="HP26" s="69"/>
      <c r="HQ26" s="69"/>
      <c r="HR26" s="69"/>
      <c r="HS26" s="69"/>
      <c r="HT26" s="69"/>
      <c r="HU26" s="69"/>
      <c r="HV26" s="69"/>
      <c r="HW26" s="69"/>
      <c r="HX26" s="69"/>
      <c r="HY26" s="69"/>
      <c r="HZ26" s="69"/>
      <c r="IA26" s="69"/>
      <c r="IB26" s="69"/>
      <c r="IC26" s="69"/>
      <c r="ID26" s="69"/>
      <c r="IE26" s="69"/>
      <c r="IF26" s="69"/>
      <c r="IG26" s="69"/>
      <c r="IH26" s="69"/>
      <c r="II26" s="69"/>
      <c r="IJ26" s="69"/>
      <c r="IK26" s="69"/>
      <c r="IL26" s="69"/>
      <c r="IM26" s="69"/>
      <c r="IN26" s="69"/>
      <c r="IO26" s="69"/>
      <c r="IP26" s="69"/>
      <c r="IQ26" s="69"/>
      <c r="IR26" s="69"/>
      <c r="IS26" s="69"/>
      <c r="IT26" s="69"/>
      <c r="IU26" s="69"/>
      <c r="IV26" s="69"/>
      <c r="IW26" s="69"/>
      <c r="IX26" s="69"/>
      <c r="IY26" s="69"/>
      <c r="IZ26" s="69"/>
    </row>
    <row r="27" spans="1:260" s="188" customFormat="1" ht="15" customHeight="1" thickBot="1" x14ac:dyDescent="0.45">
      <c r="A27" s="161" t="s">
        <v>36</v>
      </c>
      <c r="B27" s="186"/>
      <c r="C27" s="150" t="s">
        <v>37</v>
      </c>
      <c r="D27" s="162">
        <v>-345099.51397770998</v>
      </c>
      <c r="E27" s="157">
        <f>D27*0.3</f>
        <v>-103529.85419331299</v>
      </c>
      <c r="F27" s="156">
        <v>0</v>
      </c>
      <c r="G27" s="156">
        <f>SUM(D27:F27)</f>
        <v>-448629.36817102297</v>
      </c>
      <c r="H27" s="158">
        <f>G27+H26</f>
        <v>-448629.36817102297</v>
      </c>
      <c r="I27" s="189">
        <f>I26-1</f>
        <v>-1</v>
      </c>
      <c r="J27" s="159"/>
      <c r="K27" s="160" t="s">
        <v>38</v>
      </c>
      <c r="L27" s="187"/>
    </row>
    <row r="28" spans="1:260" s="131" customFormat="1" ht="74.099999999999994" thickTop="1" x14ac:dyDescent="0.4">
      <c r="B28" s="122" t="s">
        <v>39</v>
      </c>
      <c r="C28" s="104" t="s">
        <v>40</v>
      </c>
      <c r="D28" s="184">
        <v>0</v>
      </c>
      <c r="E28" s="184">
        <v>0</v>
      </c>
      <c r="F28" s="133">
        <v>38228</v>
      </c>
      <c r="G28" s="67">
        <f>-SUM(D28:F28)</f>
        <v>-38228</v>
      </c>
      <c r="H28" s="66">
        <f t="shared" ref="H28:H91" si="0">G28+H27</f>
        <v>-486857.36817102297</v>
      </c>
      <c r="I28" s="190">
        <f t="shared" ref="I28:I91" si="1">I27-1</f>
        <v>-2</v>
      </c>
      <c r="J28" s="130"/>
      <c r="K28" s="135" t="s">
        <v>41</v>
      </c>
    </row>
    <row r="29" spans="1:260" s="131" customFormat="1" ht="24.6" x14ac:dyDescent="0.4">
      <c r="B29" s="123" t="s">
        <v>42</v>
      </c>
      <c r="C29" s="132" t="s">
        <v>43</v>
      </c>
      <c r="D29" s="184">
        <v>0</v>
      </c>
      <c r="E29" s="184">
        <v>0</v>
      </c>
      <c r="F29" s="133">
        <v>14946</v>
      </c>
      <c r="G29" s="67">
        <f t="shared" ref="G29:G92" si="2">-SUM(D29:F29)</f>
        <v>-14946</v>
      </c>
      <c r="H29" s="66">
        <f t="shared" si="0"/>
        <v>-501803.36817102297</v>
      </c>
      <c r="I29" s="190">
        <f t="shared" si="1"/>
        <v>-3</v>
      </c>
      <c r="J29" s="130"/>
      <c r="K29" s="134" t="s">
        <v>44</v>
      </c>
    </row>
    <row r="30" spans="1:260" s="69" customFormat="1" ht="49.2" x14ac:dyDescent="0.4">
      <c r="B30" s="88" t="s">
        <v>22</v>
      </c>
      <c r="C30" s="106" t="s">
        <v>45</v>
      </c>
      <c r="D30" s="28">
        <v>0</v>
      </c>
      <c r="E30" s="28">
        <v>0</v>
      </c>
      <c r="F30" s="91">
        <v>27019</v>
      </c>
      <c r="G30" s="67">
        <f t="shared" si="2"/>
        <v>-27019</v>
      </c>
      <c r="H30" s="66">
        <f t="shared" si="0"/>
        <v>-528822.36817102297</v>
      </c>
      <c r="I30" s="190">
        <f t="shared" si="1"/>
        <v>-4</v>
      </c>
      <c r="J30" s="20"/>
      <c r="K30" s="115" t="s">
        <v>46</v>
      </c>
    </row>
    <row r="31" spans="1:260" s="69" customFormat="1" ht="24.6" x14ac:dyDescent="0.4">
      <c r="B31" s="88" t="s">
        <v>47</v>
      </c>
      <c r="C31" s="90" t="s">
        <v>48</v>
      </c>
      <c r="D31" s="28">
        <v>0</v>
      </c>
      <c r="E31" s="28">
        <v>0</v>
      </c>
      <c r="F31" s="91">
        <v>35867</v>
      </c>
      <c r="G31" s="67">
        <f t="shared" si="2"/>
        <v>-35867</v>
      </c>
      <c r="H31" s="66">
        <f t="shared" si="0"/>
        <v>-564689.36817102297</v>
      </c>
      <c r="I31" s="190">
        <f t="shared" si="1"/>
        <v>-5</v>
      </c>
      <c r="J31" s="20"/>
      <c r="K31" s="127" t="s">
        <v>49</v>
      </c>
    </row>
    <row r="32" spans="1:260" s="69" customFormat="1" ht="135.30000000000001" x14ac:dyDescent="0.4">
      <c r="B32" s="113" t="s">
        <v>50</v>
      </c>
      <c r="C32" s="112" t="s">
        <v>51</v>
      </c>
      <c r="D32" s="28">
        <v>0</v>
      </c>
      <c r="E32" s="28">
        <v>0</v>
      </c>
      <c r="F32" s="91">
        <v>107445</v>
      </c>
      <c r="G32" s="67">
        <f t="shared" si="2"/>
        <v>-107445</v>
      </c>
      <c r="H32" s="66">
        <f t="shared" si="0"/>
        <v>-672134.36817102297</v>
      </c>
      <c r="I32" s="190">
        <f t="shared" si="1"/>
        <v>-6</v>
      </c>
      <c r="J32" s="20"/>
      <c r="K32" s="111" t="s">
        <v>52</v>
      </c>
    </row>
    <row r="33" spans="2:11" s="69" customFormat="1" ht="24.6" x14ac:dyDescent="0.4">
      <c r="B33" s="86" t="s">
        <v>53</v>
      </c>
      <c r="C33" s="7" t="s">
        <v>54</v>
      </c>
      <c r="D33" s="206">
        <v>0</v>
      </c>
      <c r="E33" s="204">
        <v>0</v>
      </c>
      <c r="F33" s="67">
        <v>1675</v>
      </c>
      <c r="G33" s="67">
        <f t="shared" si="2"/>
        <v>-1675</v>
      </c>
      <c r="H33" s="66">
        <f t="shared" si="0"/>
        <v>-673809.36817102297</v>
      </c>
      <c r="I33" s="190">
        <f t="shared" si="1"/>
        <v>-7</v>
      </c>
      <c r="J33" s="20"/>
      <c r="K33" s="94" t="s">
        <v>55</v>
      </c>
    </row>
    <row r="34" spans="2:11" s="69" customFormat="1" ht="24.6" x14ac:dyDescent="0.4">
      <c r="B34" s="88" t="s">
        <v>56</v>
      </c>
      <c r="C34" s="97" t="s">
        <v>57</v>
      </c>
      <c r="D34" s="206">
        <v>0</v>
      </c>
      <c r="E34" s="204">
        <v>0</v>
      </c>
      <c r="F34" s="67">
        <v>613</v>
      </c>
      <c r="G34" s="67">
        <f t="shared" si="2"/>
        <v>-613</v>
      </c>
      <c r="H34" s="66">
        <f t="shared" si="0"/>
        <v>-674422.36817102297</v>
      </c>
      <c r="I34" s="190">
        <f t="shared" si="1"/>
        <v>-8</v>
      </c>
      <c r="J34" s="98"/>
      <c r="K34" s="97" t="s">
        <v>58</v>
      </c>
    </row>
    <row r="35" spans="2:11" s="69" customFormat="1" ht="24.6" x14ac:dyDescent="0.4">
      <c r="B35" s="95" t="s">
        <v>59</v>
      </c>
      <c r="C35" s="7" t="s">
        <v>60</v>
      </c>
      <c r="D35" s="206">
        <v>0</v>
      </c>
      <c r="E35" s="204">
        <v>0</v>
      </c>
      <c r="F35" s="67">
        <v>3813</v>
      </c>
      <c r="G35" s="67">
        <f t="shared" si="2"/>
        <v>-3813</v>
      </c>
      <c r="H35" s="66">
        <f t="shared" si="0"/>
        <v>-678235.36817102297</v>
      </c>
      <c r="I35" s="190">
        <f t="shared" si="1"/>
        <v>-9</v>
      </c>
      <c r="J35" s="20"/>
      <c r="K35" s="87" t="s">
        <v>61</v>
      </c>
    </row>
    <row r="36" spans="2:11" s="69" customFormat="1" ht="61.5" x14ac:dyDescent="0.4">
      <c r="B36" s="88" t="s">
        <v>62</v>
      </c>
      <c r="C36" s="7" t="s">
        <v>63</v>
      </c>
      <c r="D36" s="206">
        <v>0</v>
      </c>
      <c r="E36" s="204">
        <v>0</v>
      </c>
      <c r="F36" s="67">
        <v>6523</v>
      </c>
      <c r="G36" s="67">
        <f t="shared" si="2"/>
        <v>-6523</v>
      </c>
      <c r="H36" s="66">
        <f t="shared" si="0"/>
        <v>-684758.36817102297</v>
      </c>
      <c r="I36" s="190">
        <f t="shared" si="1"/>
        <v>-10</v>
      </c>
      <c r="J36" s="20"/>
      <c r="K36" s="87" t="s">
        <v>64</v>
      </c>
    </row>
    <row r="37" spans="2:11" s="69" customFormat="1" ht="36.9" x14ac:dyDescent="0.4">
      <c r="B37" s="88" t="s">
        <v>65</v>
      </c>
      <c r="C37" s="90" t="s">
        <v>66</v>
      </c>
      <c r="D37" s="206">
        <v>0</v>
      </c>
      <c r="E37" s="204">
        <v>0</v>
      </c>
      <c r="F37" s="67">
        <v>2050</v>
      </c>
      <c r="G37" s="67">
        <f t="shared" si="2"/>
        <v>-2050</v>
      </c>
      <c r="H37" s="66">
        <f t="shared" si="0"/>
        <v>-686808.36817102297</v>
      </c>
      <c r="I37" s="190">
        <f t="shared" si="1"/>
        <v>-11</v>
      </c>
      <c r="J37" s="20"/>
      <c r="K37" s="8" t="s">
        <v>67</v>
      </c>
    </row>
    <row r="38" spans="2:11" ht="36.9" x14ac:dyDescent="0.4">
      <c r="B38" s="88" t="s">
        <v>68</v>
      </c>
      <c r="C38" s="90" t="s">
        <v>69</v>
      </c>
      <c r="D38" s="206">
        <v>0</v>
      </c>
      <c r="E38" s="204">
        <v>0</v>
      </c>
      <c r="F38" s="67">
        <v>366</v>
      </c>
      <c r="G38" s="67">
        <f t="shared" si="2"/>
        <v>-366</v>
      </c>
      <c r="H38" s="66">
        <f t="shared" si="0"/>
        <v>-687174.36817102297</v>
      </c>
      <c r="I38" s="190">
        <f t="shared" si="1"/>
        <v>-12</v>
      </c>
      <c r="J38" s="99" t="s">
        <v>70</v>
      </c>
      <c r="K38" s="8" t="s">
        <v>71</v>
      </c>
    </row>
    <row r="39" spans="2:11" s="96" customFormat="1" ht="36.9" x14ac:dyDescent="0.4">
      <c r="B39" s="88" t="s">
        <v>72</v>
      </c>
      <c r="C39" s="7" t="s">
        <v>73</v>
      </c>
      <c r="D39" s="206">
        <v>0</v>
      </c>
      <c r="E39" s="204">
        <v>0</v>
      </c>
      <c r="F39" s="67">
        <v>534</v>
      </c>
      <c r="G39" s="67">
        <f t="shared" si="2"/>
        <v>-534</v>
      </c>
      <c r="H39" s="66">
        <f t="shared" si="0"/>
        <v>-687708.36817102297</v>
      </c>
      <c r="I39" s="190">
        <f t="shared" si="1"/>
        <v>-13</v>
      </c>
      <c r="J39" s="20"/>
      <c r="K39" s="100" t="s">
        <v>74</v>
      </c>
    </row>
    <row r="40" spans="2:11" s="96" customFormat="1" x14ac:dyDescent="0.4">
      <c r="B40" s="88" t="s">
        <v>75</v>
      </c>
      <c r="C40" s="106" t="s">
        <v>76</v>
      </c>
      <c r="D40" s="28">
        <v>0</v>
      </c>
      <c r="E40" s="28">
        <v>0</v>
      </c>
      <c r="F40" s="91">
        <v>4723</v>
      </c>
      <c r="G40" s="67">
        <f t="shared" si="2"/>
        <v>-4723</v>
      </c>
      <c r="H40" s="66">
        <f t="shared" si="0"/>
        <v>-692431.36817102297</v>
      </c>
      <c r="I40" s="190">
        <f t="shared" si="1"/>
        <v>-14</v>
      </c>
      <c r="J40" s="20"/>
      <c r="K40" s="107" t="s">
        <v>77</v>
      </c>
    </row>
    <row r="41" spans="2:11" s="96" customFormat="1" ht="110.7" x14ac:dyDescent="0.4">
      <c r="B41" s="113" t="s">
        <v>78</v>
      </c>
      <c r="C41" s="106" t="s">
        <v>79</v>
      </c>
      <c r="D41" s="28">
        <v>0</v>
      </c>
      <c r="E41" s="28">
        <v>0</v>
      </c>
      <c r="F41" s="91">
        <v>2035</v>
      </c>
      <c r="G41" s="67">
        <f t="shared" si="2"/>
        <v>-2035</v>
      </c>
      <c r="H41" s="66">
        <f t="shared" si="0"/>
        <v>-694466.36817102297</v>
      </c>
      <c r="I41" s="190">
        <f t="shared" si="1"/>
        <v>-15</v>
      </c>
      <c r="J41" s="20"/>
      <c r="K41" s="115" t="s">
        <v>80</v>
      </c>
    </row>
    <row r="42" spans="2:11" s="69" customFormat="1" ht="49.2" x14ac:dyDescent="0.4">
      <c r="B42" s="113" t="s">
        <v>81</v>
      </c>
      <c r="C42" s="84" t="s">
        <v>82</v>
      </c>
      <c r="D42" s="28">
        <v>0</v>
      </c>
      <c r="E42" s="28">
        <v>0</v>
      </c>
      <c r="F42" s="91">
        <v>10361</v>
      </c>
      <c r="G42" s="67">
        <f t="shared" si="2"/>
        <v>-10361</v>
      </c>
      <c r="H42" s="66">
        <f t="shared" si="0"/>
        <v>-704827.36817102297</v>
      </c>
      <c r="I42" s="190">
        <f t="shared" si="1"/>
        <v>-16</v>
      </c>
      <c r="J42" s="20"/>
      <c r="K42" s="117" t="s">
        <v>83</v>
      </c>
    </row>
    <row r="43" spans="2:11" s="69" customFormat="1" x14ac:dyDescent="0.4">
      <c r="B43" s="113" t="s">
        <v>84</v>
      </c>
      <c r="C43" s="109" t="s">
        <v>85</v>
      </c>
      <c r="D43" s="28">
        <v>0</v>
      </c>
      <c r="E43" s="28">
        <v>0</v>
      </c>
      <c r="F43" s="91">
        <v>384</v>
      </c>
      <c r="G43" s="67">
        <f t="shared" si="2"/>
        <v>-384</v>
      </c>
      <c r="H43" s="66">
        <f t="shared" si="0"/>
        <v>-705211.36817102297</v>
      </c>
      <c r="I43" s="190">
        <f t="shared" si="1"/>
        <v>-17</v>
      </c>
      <c r="J43" s="20"/>
      <c r="K43" s="65" t="s">
        <v>86</v>
      </c>
    </row>
    <row r="44" spans="2:11" s="69" customFormat="1" ht="36.9" x14ac:dyDescent="0.4">
      <c r="B44" s="88" t="s">
        <v>87</v>
      </c>
      <c r="C44" s="90" t="s">
        <v>88</v>
      </c>
      <c r="D44" s="206">
        <v>0</v>
      </c>
      <c r="E44" s="204">
        <v>0</v>
      </c>
      <c r="F44" s="67">
        <v>2848</v>
      </c>
      <c r="G44" s="67">
        <f t="shared" si="2"/>
        <v>-2848</v>
      </c>
      <c r="H44" s="66">
        <f t="shared" si="0"/>
        <v>-708059.36817102297</v>
      </c>
      <c r="I44" s="190">
        <f t="shared" si="1"/>
        <v>-18</v>
      </c>
      <c r="J44" s="99" t="s">
        <v>89</v>
      </c>
      <c r="K44" s="87" t="s">
        <v>90</v>
      </c>
    </row>
    <row r="45" spans="2:11" s="69" customFormat="1" ht="24.6" x14ac:dyDescent="0.4">
      <c r="B45" s="88" t="s">
        <v>91</v>
      </c>
      <c r="C45" s="90" t="s">
        <v>92</v>
      </c>
      <c r="D45" s="206">
        <v>0</v>
      </c>
      <c r="E45" s="204">
        <v>0</v>
      </c>
      <c r="F45" s="67">
        <v>267</v>
      </c>
      <c r="G45" s="67">
        <f t="shared" si="2"/>
        <v>-267</v>
      </c>
      <c r="H45" s="66">
        <f t="shared" si="0"/>
        <v>-708326.36817102297</v>
      </c>
      <c r="I45" s="190">
        <f t="shared" si="1"/>
        <v>-19</v>
      </c>
      <c r="J45" s="130"/>
      <c r="K45" s="87" t="s">
        <v>93</v>
      </c>
    </row>
    <row r="46" spans="2:11" s="69" customFormat="1" ht="24.6" x14ac:dyDescent="0.4">
      <c r="B46" s="88" t="s">
        <v>94</v>
      </c>
      <c r="C46" s="90" t="s">
        <v>95</v>
      </c>
      <c r="D46" s="206">
        <v>0</v>
      </c>
      <c r="E46" s="204">
        <v>0</v>
      </c>
      <c r="F46" s="67">
        <v>13382</v>
      </c>
      <c r="G46" s="67">
        <f t="shared" si="2"/>
        <v>-13382</v>
      </c>
      <c r="H46" s="66">
        <f t="shared" si="0"/>
        <v>-721708.36817102297</v>
      </c>
      <c r="I46" s="190">
        <f t="shared" si="1"/>
        <v>-20</v>
      </c>
      <c r="J46" s="20" t="s">
        <v>96</v>
      </c>
      <c r="K46" s="92" t="s">
        <v>97</v>
      </c>
    </row>
    <row r="47" spans="2:11" s="69" customFormat="1" ht="36.9" x14ac:dyDescent="0.4">
      <c r="B47" s="101" t="s">
        <v>98</v>
      </c>
      <c r="C47" s="103" t="s">
        <v>99</v>
      </c>
      <c r="D47" s="28">
        <v>0</v>
      </c>
      <c r="E47" s="28">
        <v>0</v>
      </c>
      <c r="F47" s="91">
        <v>6726</v>
      </c>
      <c r="G47" s="67">
        <f t="shared" si="2"/>
        <v>-6726</v>
      </c>
      <c r="H47" s="66">
        <f t="shared" si="0"/>
        <v>-728434.36817102297</v>
      </c>
      <c r="I47" s="190">
        <f t="shared" si="1"/>
        <v>-21</v>
      </c>
      <c r="J47" s="20"/>
      <c r="K47" s="102" t="s">
        <v>100</v>
      </c>
    </row>
    <row r="48" spans="2:11" s="69" customFormat="1" ht="36.9" x14ac:dyDescent="0.4">
      <c r="B48" s="101" t="s">
        <v>101</v>
      </c>
      <c r="C48" s="104" t="s">
        <v>102</v>
      </c>
      <c r="D48" s="28">
        <v>0</v>
      </c>
      <c r="E48" s="28">
        <v>0</v>
      </c>
      <c r="F48" s="91">
        <v>8560</v>
      </c>
      <c r="G48" s="67">
        <f t="shared" si="2"/>
        <v>-8560</v>
      </c>
      <c r="H48" s="66">
        <f t="shared" si="0"/>
        <v>-736994.36817102297</v>
      </c>
      <c r="I48" s="190">
        <f t="shared" si="1"/>
        <v>-22</v>
      </c>
      <c r="J48" s="105" t="s">
        <v>103</v>
      </c>
      <c r="K48" s="104" t="s">
        <v>104</v>
      </c>
    </row>
    <row r="49" spans="1:11" s="69" customFormat="1" ht="49.2" x14ac:dyDescent="0.4">
      <c r="B49" s="109" t="s">
        <v>105</v>
      </c>
      <c r="C49" s="110">
        <v>0.05</v>
      </c>
      <c r="D49" s="28">
        <v>0</v>
      </c>
      <c r="E49" s="28">
        <v>0</v>
      </c>
      <c r="F49" s="67">
        <v>7996</v>
      </c>
      <c r="G49" s="67">
        <f t="shared" si="2"/>
        <v>-7996</v>
      </c>
      <c r="H49" s="66">
        <f t="shared" si="0"/>
        <v>-744990.36817102297</v>
      </c>
      <c r="I49" s="190">
        <f t="shared" si="1"/>
        <v>-23</v>
      </c>
      <c r="J49" s="65" t="s">
        <v>106</v>
      </c>
      <c r="K49" s="65" t="s">
        <v>107</v>
      </c>
    </row>
    <row r="50" spans="1:11" s="136" customFormat="1" ht="24.6" x14ac:dyDescent="0.4">
      <c r="B50" s="139" t="s">
        <v>108</v>
      </c>
      <c r="C50" s="140" t="s">
        <v>109</v>
      </c>
      <c r="D50" s="207">
        <v>0</v>
      </c>
      <c r="E50" s="207">
        <v>0</v>
      </c>
      <c r="F50" s="141">
        <v>4226</v>
      </c>
      <c r="G50" s="137">
        <f t="shared" si="2"/>
        <v>-4226</v>
      </c>
      <c r="H50" s="138">
        <f t="shared" si="0"/>
        <v>-749216.36817102297</v>
      </c>
      <c r="I50" s="191">
        <f t="shared" si="1"/>
        <v>-24</v>
      </c>
      <c r="J50" s="142" t="s">
        <v>110</v>
      </c>
      <c r="K50" s="143" t="s">
        <v>111</v>
      </c>
    </row>
    <row r="51" spans="1:11" s="145" customFormat="1" ht="135.30000000000001" x14ac:dyDescent="0.4">
      <c r="A51" s="144"/>
      <c r="B51" s="113" t="s">
        <v>50</v>
      </c>
      <c r="C51" s="112" t="s">
        <v>51</v>
      </c>
      <c r="D51" s="28">
        <v>0</v>
      </c>
      <c r="E51" s="28">
        <v>0</v>
      </c>
      <c r="F51" s="91">
        <v>107445</v>
      </c>
      <c r="G51" s="67">
        <f t="shared" si="2"/>
        <v>-107445</v>
      </c>
      <c r="H51" s="66">
        <f t="shared" si="0"/>
        <v>-856661.36817102297</v>
      </c>
      <c r="I51" s="190">
        <f t="shared" si="1"/>
        <v>-25</v>
      </c>
      <c r="J51" s="20"/>
      <c r="K51" s="111" t="s">
        <v>52</v>
      </c>
    </row>
    <row r="52" spans="1:11" s="145" customFormat="1" ht="36.9" x14ac:dyDescent="0.4">
      <c r="A52" s="144"/>
      <c r="B52" s="122" t="s">
        <v>39</v>
      </c>
      <c r="C52" s="115" t="s">
        <v>112</v>
      </c>
      <c r="D52" s="28">
        <v>0</v>
      </c>
      <c r="E52" s="28">
        <v>0</v>
      </c>
      <c r="F52" s="91">
        <v>38228</v>
      </c>
      <c r="G52" s="67">
        <f t="shared" si="2"/>
        <v>-38228</v>
      </c>
      <c r="H52" s="66">
        <f t="shared" si="0"/>
        <v>-894889.36817102297</v>
      </c>
      <c r="I52" s="190">
        <f t="shared" si="1"/>
        <v>-26</v>
      </c>
      <c r="J52" s="20"/>
      <c r="K52" s="117" t="s">
        <v>113</v>
      </c>
    </row>
    <row r="53" spans="1:11" s="96" customFormat="1" ht="24.6" x14ac:dyDescent="0.4">
      <c r="A53" s="116"/>
      <c r="B53" s="123" t="s">
        <v>42</v>
      </c>
      <c r="C53" s="124" t="s">
        <v>114</v>
      </c>
      <c r="D53" s="28">
        <v>0</v>
      </c>
      <c r="E53" s="28">
        <v>0</v>
      </c>
      <c r="F53" s="91">
        <v>14946</v>
      </c>
      <c r="G53" s="67">
        <f t="shared" si="2"/>
        <v>-14946</v>
      </c>
      <c r="H53" s="66">
        <f t="shared" si="0"/>
        <v>-909835.36817102297</v>
      </c>
      <c r="I53" s="190">
        <f t="shared" si="1"/>
        <v>-27</v>
      </c>
      <c r="J53" s="20"/>
      <c r="K53" s="114" t="s">
        <v>115</v>
      </c>
    </row>
    <row r="54" spans="1:11" s="69" customFormat="1" ht="36.9" x14ac:dyDescent="0.4">
      <c r="B54" s="88" t="s">
        <v>22</v>
      </c>
      <c r="C54" s="90" t="s">
        <v>116</v>
      </c>
      <c r="D54" s="28">
        <v>0</v>
      </c>
      <c r="E54" s="28">
        <v>0</v>
      </c>
      <c r="F54" s="91">
        <v>27019</v>
      </c>
      <c r="G54" s="67">
        <f t="shared" si="2"/>
        <v>-27019</v>
      </c>
      <c r="H54" s="66">
        <f t="shared" si="0"/>
        <v>-936854.36817102297</v>
      </c>
      <c r="I54" s="190">
        <f t="shared" si="1"/>
        <v>-28</v>
      </c>
      <c r="J54" s="20"/>
      <c r="K54" s="126" t="s">
        <v>117</v>
      </c>
    </row>
    <row r="55" spans="1:11" s="69" customFormat="1" ht="49.2" x14ac:dyDescent="0.4">
      <c r="B55" s="88" t="s">
        <v>47</v>
      </c>
      <c r="C55" s="90" t="s">
        <v>118</v>
      </c>
      <c r="D55" s="28">
        <v>0</v>
      </c>
      <c r="E55" s="28">
        <v>0</v>
      </c>
      <c r="F55" s="91">
        <v>35867</v>
      </c>
      <c r="G55" s="67">
        <f t="shared" si="2"/>
        <v>-35867</v>
      </c>
      <c r="H55" s="66">
        <f t="shared" si="0"/>
        <v>-972721.36817102297</v>
      </c>
      <c r="I55" s="190">
        <f t="shared" si="1"/>
        <v>-29</v>
      </c>
      <c r="J55" s="20"/>
      <c r="K55" s="127" t="s">
        <v>119</v>
      </c>
    </row>
    <row r="56" spans="1:11" s="69" customFormat="1" ht="24.6" x14ac:dyDescent="0.4">
      <c r="B56" s="88" t="s">
        <v>56</v>
      </c>
      <c r="C56" s="97" t="s">
        <v>120</v>
      </c>
      <c r="D56" s="206">
        <v>0</v>
      </c>
      <c r="E56" s="204">
        <v>0</v>
      </c>
      <c r="F56" s="67">
        <v>613</v>
      </c>
      <c r="G56" s="67">
        <f t="shared" si="2"/>
        <v>-613</v>
      </c>
      <c r="H56" s="66">
        <f t="shared" si="0"/>
        <v>-973334.36817102297</v>
      </c>
      <c r="I56" s="190">
        <f t="shared" si="1"/>
        <v>-30</v>
      </c>
      <c r="J56" s="98"/>
      <c r="K56" s="97" t="s">
        <v>121</v>
      </c>
    </row>
    <row r="57" spans="1:11" s="69" customFormat="1" x14ac:dyDescent="0.4">
      <c r="B57" s="86" t="s">
        <v>53</v>
      </c>
      <c r="C57" s="7" t="s">
        <v>122</v>
      </c>
      <c r="D57" s="206">
        <v>0</v>
      </c>
      <c r="E57" s="204">
        <v>0</v>
      </c>
      <c r="F57" s="67">
        <v>1675</v>
      </c>
      <c r="G57" s="67">
        <f t="shared" si="2"/>
        <v>-1675</v>
      </c>
      <c r="H57" s="66">
        <f t="shared" si="0"/>
        <v>-975009.36817102297</v>
      </c>
      <c r="I57" s="190">
        <f t="shared" si="1"/>
        <v>-31</v>
      </c>
      <c r="J57" s="20"/>
      <c r="K57" s="94" t="s">
        <v>123</v>
      </c>
    </row>
    <row r="58" spans="1:11" s="69" customFormat="1" ht="36.9" x14ac:dyDescent="0.4">
      <c r="B58" s="88" t="s">
        <v>75</v>
      </c>
      <c r="C58" s="84" t="s">
        <v>124</v>
      </c>
      <c r="D58" s="28">
        <v>0</v>
      </c>
      <c r="E58" s="28">
        <v>0</v>
      </c>
      <c r="F58" s="91">
        <v>4723</v>
      </c>
      <c r="G58" s="67">
        <f t="shared" si="2"/>
        <v>-4723</v>
      </c>
      <c r="H58" s="66">
        <f t="shared" si="0"/>
        <v>-979732.36817102297</v>
      </c>
      <c r="I58" s="190">
        <f t="shared" si="1"/>
        <v>-32</v>
      </c>
      <c r="J58" s="20"/>
      <c r="K58" s="107" t="s">
        <v>125</v>
      </c>
    </row>
    <row r="59" spans="1:11" s="69" customFormat="1" ht="24.6" x14ac:dyDescent="0.4">
      <c r="B59" s="113" t="s">
        <v>78</v>
      </c>
      <c r="C59" s="106" t="s">
        <v>126</v>
      </c>
      <c r="D59" s="28">
        <v>0</v>
      </c>
      <c r="E59" s="28">
        <v>0</v>
      </c>
      <c r="F59" s="91">
        <v>2035</v>
      </c>
      <c r="G59" s="67">
        <f t="shared" si="2"/>
        <v>-2035</v>
      </c>
      <c r="H59" s="66">
        <f t="shared" si="0"/>
        <v>-981767.36817102297</v>
      </c>
      <c r="I59" s="190">
        <f t="shared" si="1"/>
        <v>-33</v>
      </c>
      <c r="J59" s="20"/>
      <c r="K59" s="115" t="s">
        <v>127</v>
      </c>
    </row>
    <row r="60" spans="1:11" x14ac:dyDescent="0.4">
      <c r="A60" s="69"/>
      <c r="B60" s="113" t="s">
        <v>84</v>
      </c>
      <c r="C60" s="109" t="s">
        <v>128</v>
      </c>
      <c r="D60" s="28">
        <v>0</v>
      </c>
      <c r="E60" s="28">
        <v>0</v>
      </c>
      <c r="F60" s="91">
        <v>384</v>
      </c>
      <c r="G60" s="67">
        <f t="shared" si="2"/>
        <v>-384</v>
      </c>
      <c r="H60" s="66">
        <f t="shared" si="0"/>
        <v>-982151.36817102297</v>
      </c>
      <c r="I60" s="190">
        <f t="shared" si="1"/>
        <v>-34</v>
      </c>
      <c r="K60" s="65" t="s">
        <v>86</v>
      </c>
    </row>
    <row r="61" spans="1:11" s="69" customFormat="1" ht="49.2" x14ac:dyDescent="0.4">
      <c r="B61" s="88" t="s">
        <v>72</v>
      </c>
      <c r="C61" s="7" t="s">
        <v>129</v>
      </c>
      <c r="D61" s="206">
        <v>0</v>
      </c>
      <c r="E61" s="204">
        <v>0</v>
      </c>
      <c r="F61" s="67">
        <v>534</v>
      </c>
      <c r="G61" s="67">
        <f t="shared" si="2"/>
        <v>-534</v>
      </c>
      <c r="H61" s="66">
        <f t="shared" si="0"/>
        <v>-982685.36817102297</v>
      </c>
      <c r="I61" s="190">
        <f t="shared" si="1"/>
        <v>-35</v>
      </c>
      <c r="J61" s="20"/>
      <c r="K61" s="100" t="s">
        <v>130</v>
      </c>
    </row>
    <row r="62" spans="1:11" s="69" customFormat="1" ht="36.9" x14ac:dyDescent="0.4">
      <c r="B62" s="88" t="s">
        <v>68</v>
      </c>
      <c r="C62" s="90" t="s">
        <v>69</v>
      </c>
      <c r="D62" s="206">
        <v>0</v>
      </c>
      <c r="E62" s="204">
        <v>0</v>
      </c>
      <c r="F62" s="67">
        <v>366</v>
      </c>
      <c r="G62" s="67">
        <f t="shared" si="2"/>
        <v>-366</v>
      </c>
      <c r="H62" s="66">
        <f t="shared" si="0"/>
        <v>-983051.36817102297</v>
      </c>
      <c r="I62" s="190">
        <f t="shared" si="1"/>
        <v>-36</v>
      </c>
      <c r="J62" s="99" t="s">
        <v>70</v>
      </c>
      <c r="K62" s="8" t="s">
        <v>131</v>
      </c>
    </row>
    <row r="63" spans="1:11" s="69" customFormat="1" ht="24.6" x14ac:dyDescent="0.4">
      <c r="B63" s="88" t="s">
        <v>65</v>
      </c>
      <c r="C63" s="90" t="s">
        <v>132</v>
      </c>
      <c r="D63" s="206">
        <v>0</v>
      </c>
      <c r="E63" s="204">
        <v>0</v>
      </c>
      <c r="F63" s="67">
        <v>2050</v>
      </c>
      <c r="G63" s="67">
        <f t="shared" si="2"/>
        <v>-2050</v>
      </c>
      <c r="H63" s="66">
        <f t="shared" si="0"/>
        <v>-985101.36817102297</v>
      </c>
      <c r="I63" s="190">
        <f t="shared" si="1"/>
        <v>-37</v>
      </c>
      <c r="J63" s="20"/>
      <c r="K63" s="8" t="s">
        <v>133</v>
      </c>
    </row>
    <row r="64" spans="1:11" s="69" customFormat="1" ht="24.6" x14ac:dyDescent="0.4">
      <c r="B64" s="88" t="s">
        <v>87</v>
      </c>
      <c r="C64" s="90" t="s">
        <v>134</v>
      </c>
      <c r="D64" s="206">
        <v>0</v>
      </c>
      <c r="E64" s="204">
        <v>0</v>
      </c>
      <c r="F64" s="67">
        <v>2848</v>
      </c>
      <c r="G64" s="67">
        <f t="shared" si="2"/>
        <v>-2848</v>
      </c>
      <c r="H64" s="66">
        <f t="shared" si="0"/>
        <v>-987949.36817102297</v>
      </c>
      <c r="I64" s="190">
        <f t="shared" si="1"/>
        <v>-38</v>
      </c>
      <c r="J64" s="99" t="s">
        <v>135</v>
      </c>
      <c r="K64" s="87" t="s">
        <v>136</v>
      </c>
    </row>
    <row r="65" spans="2:11" s="69" customFormat="1" ht="49.2" x14ac:dyDescent="0.4">
      <c r="B65" s="88" t="s">
        <v>62</v>
      </c>
      <c r="C65" s="7" t="s">
        <v>137</v>
      </c>
      <c r="D65" s="206">
        <v>0</v>
      </c>
      <c r="E65" s="204">
        <v>0</v>
      </c>
      <c r="F65" s="67">
        <v>6523</v>
      </c>
      <c r="G65" s="67">
        <f t="shared" si="2"/>
        <v>-6523</v>
      </c>
      <c r="H65" s="66">
        <f t="shared" si="0"/>
        <v>-994472.36817102297</v>
      </c>
      <c r="I65" s="190">
        <f t="shared" si="1"/>
        <v>-39</v>
      </c>
      <c r="J65" s="20"/>
      <c r="K65" s="87" t="s">
        <v>138</v>
      </c>
    </row>
    <row r="66" spans="2:11" s="69" customFormat="1" ht="24.6" x14ac:dyDescent="0.4">
      <c r="B66" s="95" t="s">
        <v>59</v>
      </c>
      <c r="C66" s="7" t="s">
        <v>139</v>
      </c>
      <c r="D66" s="206">
        <v>0</v>
      </c>
      <c r="E66" s="204">
        <v>0</v>
      </c>
      <c r="F66" s="67">
        <v>3813</v>
      </c>
      <c r="G66" s="67">
        <f t="shared" si="2"/>
        <v>-3813</v>
      </c>
      <c r="H66" s="66">
        <f t="shared" si="0"/>
        <v>-998285.36817102297</v>
      </c>
      <c r="I66" s="190">
        <f t="shared" si="1"/>
        <v>-40</v>
      </c>
      <c r="J66" s="20"/>
      <c r="K66" s="87" t="s">
        <v>140</v>
      </c>
    </row>
    <row r="67" spans="2:11" s="69" customFormat="1" x14ac:dyDescent="0.4">
      <c r="B67" s="88" t="s">
        <v>94</v>
      </c>
      <c r="C67" s="90" t="s">
        <v>141</v>
      </c>
      <c r="D67" s="206">
        <v>0</v>
      </c>
      <c r="E67" s="204">
        <v>0</v>
      </c>
      <c r="F67" s="67">
        <v>13382</v>
      </c>
      <c r="G67" s="67">
        <f t="shared" si="2"/>
        <v>-13382</v>
      </c>
      <c r="H67" s="66">
        <f t="shared" si="0"/>
        <v>-1011667.368171023</v>
      </c>
      <c r="I67" s="190">
        <f t="shared" si="1"/>
        <v>-41</v>
      </c>
      <c r="J67" s="20" t="s">
        <v>96</v>
      </c>
      <c r="K67" s="93" t="s">
        <v>142</v>
      </c>
    </row>
    <row r="68" spans="2:11" s="69" customFormat="1" ht="24.6" x14ac:dyDescent="0.4">
      <c r="B68" s="88" t="s">
        <v>91</v>
      </c>
      <c r="C68" s="90" t="s">
        <v>143</v>
      </c>
      <c r="D68" s="206">
        <v>0</v>
      </c>
      <c r="E68" s="204">
        <v>0</v>
      </c>
      <c r="F68" s="67">
        <v>267</v>
      </c>
      <c r="G68" s="67">
        <f t="shared" si="2"/>
        <v>-267</v>
      </c>
      <c r="H68" s="66">
        <f t="shared" si="0"/>
        <v>-1011934.368171023</v>
      </c>
      <c r="I68" s="190">
        <f t="shared" si="1"/>
        <v>-42</v>
      </c>
      <c r="J68" s="130"/>
      <c r="K68" s="87" t="s">
        <v>144</v>
      </c>
    </row>
    <row r="69" spans="2:11" s="69" customFormat="1" ht="49.2" x14ac:dyDescent="0.4">
      <c r="B69" s="109" t="s">
        <v>105</v>
      </c>
      <c r="C69" s="110">
        <v>0.1</v>
      </c>
      <c r="D69" s="28">
        <v>0</v>
      </c>
      <c r="E69" s="28">
        <v>0</v>
      </c>
      <c r="F69" s="67">
        <v>7996</v>
      </c>
      <c r="G69" s="67">
        <f t="shared" si="2"/>
        <v>-7996</v>
      </c>
      <c r="H69" s="66">
        <f t="shared" si="0"/>
        <v>-1019930.368171023</v>
      </c>
      <c r="I69" s="190">
        <f t="shared" si="1"/>
        <v>-43</v>
      </c>
      <c r="J69" s="65" t="s">
        <v>106</v>
      </c>
      <c r="K69" s="65" t="s">
        <v>145</v>
      </c>
    </row>
    <row r="70" spans="2:11" s="69" customFormat="1" ht="24.6" x14ac:dyDescent="0.4">
      <c r="B70" s="113" t="s">
        <v>108</v>
      </c>
      <c r="C70" s="119" t="s">
        <v>109</v>
      </c>
      <c r="D70" s="28">
        <v>0</v>
      </c>
      <c r="E70" s="28">
        <v>0</v>
      </c>
      <c r="F70" s="91">
        <v>4226</v>
      </c>
      <c r="G70" s="67">
        <f t="shared" si="2"/>
        <v>-4226</v>
      </c>
      <c r="H70" s="66">
        <f t="shared" si="0"/>
        <v>-1024156.368171023</v>
      </c>
      <c r="I70" s="190">
        <f t="shared" si="1"/>
        <v>-44</v>
      </c>
      <c r="J70" s="121" t="s">
        <v>110</v>
      </c>
      <c r="K70" s="120" t="s">
        <v>111</v>
      </c>
    </row>
    <row r="71" spans="2:11" s="69" customFormat="1" x14ac:dyDescent="0.4">
      <c r="B71" s="113" t="s">
        <v>81</v>
      </c>
      <c r="C71" s="106" t="s">
        <v>146</v>
      </c>
      <c r="D71" s="28">
        <v>0</v>
      </c>
      <c r="E71" s="28">
        <v>0</v>
      </c>
      <c r="F71" s="91">
        <v>10361</v>
      </c>
      <c r="G71" s="67">
        <f t="shared" si="2"/>
        <v>-10361</v>
      </c>
      <c r="H71" s="66">
        <f t="shared" si="0"/>
        <v>-1034517.368171023</v>
      </c>
      <c r="I71" s="190">
        <f t="shared" si="1"/>
        <v>-45</v>
      </c>
      <c r="J71" s="20"/>
      <c r="K71" s="118" t="s">
        <v>147</v>
      </c>
    </row>
    <row r="72" spans="2:11" s="69" customFormat="1" ht="36.9" x14ac:dyDescent="0.4">
      <c r="B72" s="101" t="s">
        <v>98</v>
      </c>
      <c r="C72" s="103" t="s">
        <v>148</v>
      </c>
      <c r="D72" s="28">
        <v>0</v>
      </c>
      <c r="E72" s="28">
        <v>0</v>
      </c>
      <c r="F72" s="91">
        <v>6726</v>
      </c>
      <c r="G72" s="67">
        <f t="shared" si="2"/>
        <v>-6726</v>
      </c>
      <c r="H72" s="66">
        <f t="shared" si="0"/>
        <v>-1041243.368171023</v>
      </c>
      <c r="I72" s="190">
        <f t="shared" si="1"/>
        <v>-46</v>
      </c>
      <c r="J72" s="20"/>
      <c r="K72" s="102" t="s">
        <v>149</v>
      </c>
    </row>
    <row r="73" spans="2:11" s="136" customFormat="1" ht="36.9" x14ac:dyDescent="0.4">
      <c r="B73" s="146" t="s">
        <v>101</v>
      </c>
      <c r="C73" s="147" t="s">
        <v>150</v>
      </c>
      <c r="D73" s="207">
        <v>0</v>
      </c>
      <c r="E73" s="207">
        <v>0</v>
      </c>
      <c r="F73" s="141">
        <v>8560</v>
      </c>
      <c r="G73" s="137">
        <f t="shared" si="2"/>
        <v>-8560</v>
      </c>
      <c r="H73" s="138">
        <f t="shared" si="0"/>
        <v>-1049803.368171023</v>
      </c>
      <c r="I73" s="191">
        <f t="shared" si="1"/>
        <v>-47</v>
      </c>
      <c r="J73" s="148" t="s">
        <v>103</v>
      </c>
      <c r="K73" s="149" t="s">
        <v>151</v>
      </c>
    </row>
    <row r="74" spans="2:11" s="131" customFormat="1" ht="61.5" x14ac:dyDescent="0.4">
      <c r="B74" s="122" t="s">
        <v>39</v>
      </c>
      <c r="C74" s="117" t="s">
        <v>152</v>
      </c>
      <c r="D74" s="28">
        <v>0</v>
      </c>
      <c r="E74" s="28">
        <v>0</v>
      </c>
      <c r="F74" s="91">
        <v>38228</v>
      </c>
      <c r="G74" s="67">
        <f t="shared" si="2"/>
        <v>-38228</v>
      </c>
      <c r="H74" s="66">
        <f t="shared" si="0"/>
        <v>-1088031.368171023</v>
      </c>
      <c r="I74" s="190">
        <f t="shared" si="1"/>
        <v>-48</v>
      </c>
      <c r="J74" s="20"/>
      <c r="K74" s="115" t="s">
        <v>153</v>
      </c>
    </row>
    <row r="75" spans="2:11" s="131" customFormat="1" x14ac:dyDescent="0.4">
      <c r="B75" s="123" t="s">
        <v>42</v>
      </c>
      <c r="C75" s="125" t="s">
        <v>154</v>
      </c>
      <c r="D75" s="28">
        <v>0</v>
      </c>
      <c r="E75" s="28">
        <v>0</v>
      </c>
      <c r="F75" s="91">
        <v>14946</v>
      </c>
      <c r="G75" s="67">
        <f t="shared" si="2"/>
        <v>-14946</v>
      </c>
      <c r="H75" s="66">
        <f t="shared" si="0"/>
        <v>-1102977.368171023</v>
      </c>
      <c r="I75" s="190">
        <f t="shared" si="1"/>
        <v>-49</v>
      </c>
      <c r="J75" s="20"/>
      <c r="K75" s="114" t="s">
        <v>155</v>
      </c>
    </row>
    <row r="76" spans="2:11" s="69" customFormat="1" ht="36.9" x14ac:dyDescent="0.4">
      <c r="B76" s="88" t="s">
        <v>22</v>
      </c>
      <c r="C76" s="90" t="s">
        <v>116</v>
      </c>
      <c r="D76" s="28">
        <v>0</v>
      </c>
      <c r="E76" s="28">
        <v>0</v>
      </c>
      <c r="F76" s="91">
        <v>27019</v>
      </c>
      <c r="G76" s="67">
        <f t="shared" si="2"/>
        <v>-27019</v>
      </c>
      <c r="H76" s="66">
        <f t="shared" si="0"/>
        <v>-1129996.368171023</v>
      </c>
      <c r="I76" s="190">
        <f t="shared" si="1"/>
        <v>-50</v>
      </c>
      <c r="J76" s="20"/>
      <c r="K76" s="100" t="s">
        <v>156</v>
      </c>
    </row>
    <row r="77" spans="2:11" s="69" customFormat="1" ht="36.9" x14ac:dyDescent="0.4">
      <c r="B77" s="88" t="s">
        <v>47</v>
      </c>
      <c r="C77" s="90" t="s">
        <v>157</v>
      </c>
      <c r="D77" s="28">
        <v>0</v>
      </c>
      <c r="E77" s="28">
        <v>0</v>
      </c>
      <c r="F77" s="91">
        <v>35867</v>
      </c>
      <c r="G77" s="67">
        <f t="shared" si="2"/>
        <v>-35867</v>
      </c>
      <c r="H77" s="66">
        <f t="shared" si="0"/>
        <v>-1165863.368171023</v>
      </c>
      <c r="I77" s="190">
        <f t="shared" si="1"/>
        <v>-51</v>
      </c>
      <c r="J77" s="20"/>
      <c r="K77" s="90" t="s">
        <v>158</v>
      </c>
    </row>
    <row r="78" spans="2:11" s="69" customFormat="1" x14ac:dyDescent="0.4">
      <c r="B78" s="113" t="s">
        <v>84</v>
      </c>
      <c r="C78" s="89" t="s">
        <v>159</v>
      </c>
      <c r="D78" s="28">
        <v>0</v>
      </c>
      <c r="E78" s="28">
        <v>0</v>
      </c>
      <c r="F78" s="91">
        <v>384</v>
      </c>
      <c r="G78" s="67">
        <f t="shared" si="2"/>
        <v>-384</v>
      </c>
      <c r="H78" s="66">
        <f t="shared" si="0"/>
        <v>-1166247.368171023</v>
      </c>
      <c r="I78" s="190">
        <f t="shared" si="1"/>
        <v>-52</v>
      </c>
      <c r="J78" s="20"/>
      <c r="K78" s="8" t="s">
        <v>86</v>
      </c>
    </row>
    <row r="79" spans="2:11" s="69" customFormat="1" ht="36.9" x14ac:dyDescent="0.4">
      <c r="B79" s="113" t="s">
        <v>78</v>
      </c>
      <c r="C79" s="106" t="s">
        <v>160</v>
      </c>
      <c r="D79" s="28">
        <v>0</v>
      </c>
      <c r="E79" s="28">
        <v>0</v>
      </c>
      <c r="F79" s="91">
        <v>2035</v>
      </c>
      <c r="G79" s="67">
        <f t="shared" si="2"/>
        <v>-2035</v>
      </c>
      <c r="H79" s="66">
        <f t="shared" si="0"/>
        <v>-1168282.368171023</v>
      </c>
      <c r="I79" s="190">
        <f t="shared" si="1"/>
        <v>-53</v>
      </c>
      <c r="J79" s="20"/>
      <c r="K79" s="114" t="s">
        <v>161</v>
      </c>
    </row>
    <row r="80" spans="2:11" s="69" customFormat="1" x14ac:dyDescent="0.4">
      <c r="B80" s="86" t="s">
        <v>53</v>
      </c>
      <c r="C80" s="7" t="s">
        <v>162</v>
      </c>
      <c r="D80" s="206">
        <v>0</v>
      </c>
      <c r="E80" s="204">
        <v>0</v>
      </c>
      <c r="F80" s="67">
        <v>1675</v>
      </c>
      <c r="G80" s="67">
        <f t="shared" si="2"/>
        <v>-1675</v>
      </c>
      <c r="H80" s="66">
        <f t="shared" si="0"/>
        <v>-1169957.368171023</v>
      </c>
      <c r="I80" s="190">
        <f t="shared" si="1"/>
        <v>-54</v>
      </c>
      <c r="J80" s="20"/>
      <c r="K80" s="94" t="s">
        <v>163</v>
      </c>
    </row>
    <row r="81" spans="2:11" s="69" customFormat="1" ht="24.6" x14ac:dyDescent="0.4">
      <c r="B81" s="88" t="s">
        <v>56</v>
      </c>
      <c r="C81" s="97" t="s">
        <v>164</v>
      </c>
      <c r="D81" s="206">
        <v>0</v>
      </c>
      <c r="E81" s="204">
        <v>0</v>
      </c>
      <c r="F81" s="67">
        <v>613</v>
      </c>
      <c r="G81" s="67">
        <f t="shared" si="2"/>
        <v>-613</v>
      </c>
      <c r="H81" s="66">
        <f t="shared" si="0"/>
        <v>-1170570.368171023</v>
      </c>
      <c r="I81" s="190">
        <f t="shared" si="1"/>
        <v>-55</v>
      </c>
      <c r="J81" s="98"/>
      <c r="K81" s="97" t="s">
        <v>165</v>
      </c>
    </row>
    <row r="82" spans="2:11" s="69" customFormat="1" ht="36.9" x14ac:dyDescent="0.4">
      <c r="B82" s="88" t="s">
        <v>68</v>
      </c>
      <c r="C82" s="90" t="s">
        <v>166</v>
      </c>
      <c r="D82" s="206">
        <v>0</v>
      </c>
      <c r="E82" s="204">
        <v>0</v>
      </c>
      <c r="F82" s="67">
        <v>366</v>
      </c>
      <c r="G82" s="67">
        <f t="shared" si="2"/>
        <v>-366</v>
      </c>
      <c r="H82" s="66">
        <f t="shared" si="0"/>
        <v>-1170936.368171023</v>
      </c>
      <c r="I82" s="190">
        <f t="shared" si="1"/>
        <v>-56</v>
      </c>
      <c r="J82" s="99" t="s">
        <v>70</v>
      </c>
      <c r="K82" s="8" t="s">
        <v>167</v>
      </c>
    </row>
    <row r="83" spans="2:11" s="69" customFormat="1" ht="49.2" x14ac:dyDescent="0.4">
      <c r="B83" s="88" t="s">
        <v>72</v>
      </c>
      <c r="C83" s="7" t="s">
        <v>168</v>
      </c>
      <c r="D83" s="206">
        <v>0</v>
      </c>
      <c r="E83" s="204">
        <v>0</v>
      </c>
      <c r="F83" s="67">
        <v>534</v>
      </c>
      <c r="G83" s="67">
        <f t="shared" si="2"/>
        <v>-534</v>
      </c>
      <c r="H83" s="66">
        <f t="shared" si="0"/>
        <v>-1171470.368171023</v>
      </c>
      <c r="I83" s="190">
        <f t="shared" si="1"/>
        <v>-57</v>
      </c>
      <c r="J83" s="20"/>
      <c r="K83" s="100" t="s">
        <v>169</v>
      </c>
    </row>
    <row r="84" spans="2:11" s="69" customFormat="1" x14ac:dyDescent="0.4">
      <c r="B84" s="88" t="s">
        <v>75</v>
      </c>
      <c r="C84" s="7" t="s">
        <v>170</v>
      </c>
      <c r="D84" s="28">
        <v>0</v>
      </c>
      <c r="E84" s="28">
        <v>0</v>
      </c>
      <c r="F84" s="91">
        <v>4723</v>
      </c>
      <c r="G84" s="67">
        <f t="shared" si="2"/>
        <v>-4723</v>
      </c>
      <c r="H84" s="66">
        <f t="shared" si="0"/>
        <v>-1176193.368171023</v>
      </c>
      <c r="I84" s="190">
        <f t="shared" si="1"/>
        <v>-58</v>
      </c>
      <c r="J84" s="20"/>
      <c r="K84" s="108" t="s">
        <v>171</v>
      </c>
    </row>
    <row r="85" spans="2:11" s="69" customFormat="1" ht="24.6" x14ac:dyDescent="0.4">
      <c r="B85" s="88" t="s">
        <v>65</v>
      </c>
      <c r="C85" s="90" t="s">
        <v>172</v>
      </c>
      <c r="D85" s="206">
        <v>0</v>
      </c>
      <c r="E85" s="204">
        <v>0</v>
      </c>
      <c r="F85" s="67">
        <v>2050</v>
      </c>
      <c r="G85" s="67">
        <f t="shared" si="2"/>
        <v>-2050</v>
      </c>
      <c r="H85" s="66">
        <f t="shared" si="0"/>
        <v>-1178243.368171023</v>
      </c>
      <c r="I85" s="190">
        <f t="shared" si="1"/>
        <v>-59</v>
      </c>
      <c r="J85" s="20"/>
      <c r="K85" s="8" t="s">
        <v>173</v>
      </c>
    </row>
    <row r="86" spans="2:11" s="69" customFormat="1" ht="73.8" x14ac:dyDescent="0.4">
      <c r="B86" s="88" t="s">
        <v>62</v>
      </c>
      <c r="C86" s="7" t="s">
        <v>174</v>
      </c>
      <c r="D86" s="206">
        <v>0</v>
      </c>
      <c r="E86" s="204">
        <v>0</v>
      </c>
      <c r="F86" s="67">
        <v>6523</v>
      </c>
      <c r="G86" s="67">
        <f t="shared" si="2"/>
        <v>-6523</v>
      </c>
      <c r="H86" s="66">
        <f t="shared" si="0"/>
        <v>-1184766.368171023</v>
      </c>
      <c r="I86" s="190">
        <f t="shared" si="1"/>
        <v>-60</v>
      </c>
      <c r="J86" s="20"/>
      <c r="K86" s="8" t="s">
        <v>175</v>
      </c>
    </row>
    <row r="87" spans="2:11" s="69" customFormat="1" ht="24.6" x14ac:dyDescent="0.4">
      <c r="B87" s="88" t="s">
        <v>87</v>
      </c>
      <c r="C87" s="90" t="s">
        <v>176</v>
      </c>
      <c r="D87" s="206">
        <v>0</v>
      </c>
      <c r="E87" s="204">
        <v>0</v>
      </c>
      <c r="F87" s="67">
        <v>2848</v>
      </c>
      <c r="G87" s="67">
        <f t="shared" si="2"/>
        <v>-2848</v>
      </c>
      <c r="H87" s="66">
        <f t="shared" si="0"/>
        <v>-1187614.368171023</v>
      </c>
      <c r="I87" s="190">
        <f t="shared" si="1"/>
        <v>-61</v>
      </c>
      <c r="J87" s="99" t="s">
        <v>177</v>
      </c>
      <c r="K87" s="87" t="s">
        <v>178</v>
      </c>
    </row>
    <row r="88" spans="2:11" s="69" customFormat="1" ht="49.2" x14ac:dyDescent="0.4">
      <c r="B88" s="95" t="s">
        <v>59</v>
      </c>
      <c r="C88" s="7" t="s">
        <v>179</v>
      </c>
      <c r="D88" s="206">
        <v>0</v>
      </c>
      <c r="E88" s="204">
        <v>0</v>
      </c>
      <c r="F88" s="67">
        <v>3813</v>
      </c>
      <c r="G88" s="67">
        <f t="shared" si="2"/>
        <v>-3813</v>
      </c>
      <c r="H88" s="66">
        <f t="shared" si="0"/>
        <v>-1191427.368171023</v>
      </c>
      <c r="I88" s="190">
        <f t="shared" si="1"/>
        <v>-62</v>
      </c>
      <c r="J88" s="20"/>
      <c r="K88" s="87" t="s">
        <v>180</v>
      </c>
    </row>
    <row r="89" spans="2:11" s="69" customFormat="1" ht="24.6" x14ac:dyDescent="0.4">
      <c r="B89" s="113" t="s">
        <v>81</v>
      </c>
      <c r="C89" s="84" t="s">
        <v>181</v>
      </c>
      <c r="D89" s="28">
        <v>0</v>
      </c>
      <c r="E89" s="28">
        <v>0</v>
      </c>
      <c r="F89" s="91">
        <v>10361</v>
      </c>
      <c r="G89" s="67">
        <f t="shared" si="2"/>
        <v>-10361</v>
      </c>
      <c r="H89" s="66">
        <f t="shared" si="0"/>
        <v>-1201788.368171023</v>
      </c>
      <c r="I89" s="190">
        <f t="shared" si="1"/>
        <v>-63</v>
      </c>
      <c r="J89" s="20"/>
      <c r="K89" s="118" t="s">
        <v>147</v>
      </c>
    </row>
    <row r="90" spans="2:11" s="69" customFormat="1" ht="24.6" x14ac:dyDescent="0.4">
      <c r="B90" s="88" t="s">
        <v>94</v>
      </c>
      <c r="C90" s="90" t="s">
        <v>182</v>
      </c>
      <c r="D90" s="206">
        <v>0</v>
      </c>
      <c r="E90" s="204">
        <v>0</v>
      </c>
      <c r="F90" s="67">
        <v>13382</v>
      </c>
      <c r="G90" s="67">
        <f t="shared" si="2"/>
        <v>-13382</v>
      </c>
      <c r="H90" s="66">
        <f t="shared" si="0"/>
        <v>-1215170.368171023</v>
      </c>
      <c r="I90" s="190">
        <f t="shared" si="1"/>
        <v>-64</v>
      </c>
      <c r="J90" s="20" t="s">
        <v>96</v>
      </c>
      <c r="K90" s="93" t="s">
        <v>183</v>
      </c>
    </row>
    <row r="91" spans="2:11" s="69" customFormat="1" ht="24.6" x14ac:dyDescent="0.4">
      <c r="B91" s="113" t="s">
        <v>108</v>
      </c>
      <c r="C91" s="119" t="s">
        <v>109</v>
      </c>
      <c r="D91" s="28">
        <v>0</v>
      </c>
      <c r="E91" s="28">
        <v>0</v>
      </c>
      <c r="F91" s="91">
        <v>4226</v>
      </c>
      <c r="G91" s="67">
        <f t="shared" si="2"/>
        <v>-4226</v>
      </c>
      <c r="H91" s="66">
        <f t="shared" si="0"/>
        <v>-1219396.368171023</v>
      </c>
      <c r="I91" s="190">
        <f t="shared" si="1"/>
        <v>-65</v>
      </c>
      <c r="J91" s="121" t="s">
        <v>110</v>
      </c>
      <c r="K91" s="120" t="s">
        <v>111</v>
      </c>
    </row>
    <row r="92" spans="2:11" s="69" customFormat="1" ht="61.5" x14ac:dyDescent="0.4">
      <c r="B92" s="88" t="s">
        <v>91</v>
      </c>
      <c r="C92" s="90" t="s">
        <v>184</v>
      </c>
      <c r="D92" s="206">
        <v>0</v>
      </c>
      <c r="E92" s="204">
        <v>0</v>
      </c>
      <c r="F92" s="67">
        <v>267</v>
      </c>
      <c r="G92" s="67">
        <f t="shared" si="2"/>
        <v>-267</v>
      </c>
      <c r="H92" s="66">
        <f t="shared" ref="H92:H96" si="3">G92+H91</f>
        <v>-1219663.368171023</v>
      </c>
      <c r="I92" s="190">
        <f t="shared" ref="I92:I96" si="4">I91-1</f>
        <v>-66</v>
      </c>
      <c r="J92" s="130"/>
      <c r="K92" s="8" t="s">
        <v>185</v>
      </c>
    </row>
    <row r="93" spans="2:11" s="69" customFormat="1" ht="61.5" x14ac:dyDescent="0.4">
      <c r="B93" s="101" t="s">
        <v>98</v>
      </c>
      <c r="C93" s="103" t="s">
        <v>186</v>
      </c>
      <c r="D93" s="28">
        <v>0</v>
      </c>
      <c r="E93" s="28">
        <v>0</v>
      </c>
      <c r="F93" s="91">
        <v>6726</v>
      </c>
      <c r="G93" s="67">
        <f t="shared" ref="G93:G96" si="5">-SUM(D93:F93)</f>
        <v>-6726</v>
      </c>
      <c r="H93" s="66">
        <f t="shared" si="3"/>
        <v>-1226389.368171023</v>
      </c>
      <c r="I93" s="190">
        <f t="shared" si="4"/>
        <v>-67</v>
      </c>
      <c r="J93" s="20"/>
      <c r="K93" s="93" t="s">
        <v>187</v>
      </c>
    </row>
    <row r="94" spans="2:11" s="69" customFormat="1" ht="36.9" x14ac:dyDescent="0.4">
      <c r="B94" s="101" t="s">
        <v>101</v>
      </c>
      <c r="C94" s="7" t="s">
        <v>188</v>
      </c>
      <c r="D94" s="28">
        <v>0</v>
      </c>
      <c r="E94" s="28">
        <v>0</v>
      </c>
      <c r="F94" s="91">
        <v>8560</v>
      </c>
      <c r="G94" s="67">
        <f t="shared" si="5"/>
        <v>-8560</v>
      </c>
      <c r="H94" s="66">
        <f t="shared" si="3"/>
        <v>-1234949.368171023</v>
      </c>
      <c r="I94" s="190">
        <f t="shared" si="4"/>
        <v>-68</v>
      </c>
      <c r="J94" s="105" t="s">
        <v>103</v>
      </c>
      <c r="K94" s="87" t="s">
        <v>189</v>
      </c>
    </row>
    <row r="95" spans="2:11" s="69" customFormat="1" ht="49.2" x14ac:dyDescent="0.4">
      <c r="B95" s="88" t="s">
        <v>105</v>
      </c>
      <c r="C95" s="110">
        <v>0.15</v>
      </c>
      <c r="D95" s="28">
        <v>0</v>
      </c>
      <c r="E95" s="28">
        <v>0</v>
      </c>
      <c r="F95" s="67">
        <v>7996</v>
      </c>
      <c r="G95" s="67">
        <f t="shared" si="5"/>
        <v>-7996</v>
      </c>
      <c r="H95" s="66">
        <f t="shared" si="3"/>
        <v>-1242945.368171023</v>
      </c>
      <c r="I95" s="190">
        <f t="shared" si="4"/>
        <v>-69</v>
      </c>
      <c r="J95" s="8" t="s">
        <v>106</v>
      </c>
      <c r="K95" s="8" t="s">
        <v>190</v>
      </c>
    </row>
    <row r="96" spans="2:11" s="194" customFormat="1" ht="135.6" thickBot="1" x14ac:dyDescent="0.45">
      <c r="B96" s="195" t="s">
        <v>50</v>
      </c>
      <c r="C96" s="196" t="s">
        <v>51</v>
      </c>
      <c r="D96" s="208">
        <v>0</v>
      </c>
      <c r="E96" s="208">
        <v>0</v>
      </c>
      <c r="F96" s="197">
        <v>107445</v>
      </c>
      <c r="G96" s="156">
        <f t="shared" si="5"/>
        <v>-107445</v>
      </c>
      <c r="H96" s="158">
        <f t="shared" si="3"/>
        <v>-1350390.368171023</v>
      </c>
      <c r="I96" s="189">
        <f t="shared" si="4"/>
        <v>-70</v>
      </c>
      <c r="J96" s="198"/>
      <c r="K96" s="199" t="s">
        <v>52</v>
      </c>
    </row>
    <row r="97" spans="1:11" ht="12.6" thickTop="1" x14ac:dyDescent="0.4">
      <c r="A97" s="19">
        <v>52409</v>
      </c>
      <c r="B97" s="171" t="s">
        <v>191</v>
      </c>
      <c r="C97" s="165" t="s">
        <v>192</v>
      </c>
      <c r="D97" s="28">
        <v>96630</v>
      </c>
      <c r="E97" s="28">
        <f>D97*0.45</f>
        <v>43483.5</v>
      </c>
      <c r="G97" s="28">
        <f>-D97-E97</f>
        <v>-140113.5</v>
      </c>
      <c r="H97" s="35">
        <f>H96+G97</f>
        <v>-1490503.868171023</v>
      </c>
      <c r="I97" s="192">
        <f>I96-1</f>
        <v>-71</v>
      </c>
      <c r="J97" s="99"/>
      <c r="K97" s="90" t="s">
        <v>193</v>
      </c>
    </row>
    <row r="98" spans="1:11" ht="24.6" x14ac:dyDescent="0.4">
      <c r="A98" s="19">
        <v>52545</v>
      </c>
      <c r="B98" s="165" t="s">
        <v>194</v>
      </c>
      <c r="C98" s="165" t="s">
        <v>195</v>
      </c>
      <c r="D98" s="28">
        <v>115307</v>
      </c>
      <c r="E98" s="28">
        <f>D98*0.45</f>
        <v>51888.15</v>
      </c>
      <c r="G98" s="28">
        <f>-D98-E98</f>
        <v>-167195.15</v>
      </c>
      <c r="H98" s="35">
        <f t="shared" ref="H98:H110" si="6">H97+G98</f>
        <v>-1657699.0181710229</v>
      </c>
      <c r="I98" s="192">
        <f>I97-1</f>
        <v>-72</v>
      </c>
      <c r="J98" s="99"/>
      <c r="K98" s="88" t="s">
        <v>196</v>
      </c>
    </row>
    <row r="99" spans="1:11" x14ac:dyDescent="0.4">
      <c r="A99" s="19">
        <v>52382</v>
      </c>
      <c r="B99" s="165" t="s">
        <v>197</v>
      </c>
      <c r="C99" s="165" t="s">
        <v>198</v>
      </c>
      <c r="D99" s="28">
        <v>117299</v>
      </c>
      <c r="E99" s="28">
        <f t="shared" ref="E99:E110" si="7">D99*0.45</f>
        <v>52784.55</v>
      </c>
      <c r="G99" s="28">
        <f t="shared" ref="G99:G110" si="8">-D99-E99</f>
        <v>-170083.55</v>
      </c>
      <c r="H99" s="35">
        <f t="shared" si="6"/>
        <v>-1827782.5681710229</v>
      </c>
      <c r="I99" s="192">
        <f t="shared" ref="I99:I110" si="9">I98-1</f>
        <v>-73</v>
      </c>
      <c r="J99" s="99"/>
      <c r="K99" s="90" t="s">
        <v>199</v>
      </c>
    </row>
    <row r="100" spans="1:11" ht="24.6" x14ac:dyDescent="0.4">
      <c r="A100" s="19">
        <v>52673</v>
      </c>
      <c r="B100" s="165" t="s">
        <v>200</v>
      </c>
      <c r="C100" s="165" t="s">
        <v>201</v>
      </c>
      <c r="D100" s="28">
        <v>117299</v>
      </c>
      <c r="E100" s="28">
        <f t="shared" si="7"/>
        <v>52784.55</v>
      </c>
      <c r="G100" s="28">
        <f t="shared" si="8"/>
        <v>-170083.55</v>
      </c>
      <c r="H100" s="35">
        <f t="shared" si="6"/>
        <v>-1997866.118171023</v>
      </c>
      <c r="I100" s="192">
        <f t="shared" si="9"/>
        <v>-74</v>
      </c>
      <c r="J100" s="99"/>
      <c r="K100" s="88" t="s">
        <v>202</v>
      </c>
    </row>
    <row r="101" spans="1:11" ht="49.2" x14ac:dyDescent="0.4">
      <c r="A101" s="19">
        <v>52272</v>
      </c>
      <c r="B101" s="176" t="s">
        <v>203</v>
      </c>
      <c r="C101" s="164" t="s">
        <v>226</v>
      </c>
      <c r="D101" s="28">
        <v>117299</v>
      </c>
      <c r="E101" s="28">
        <f t="shared" si="7"/>
        <v>52784.55</v>
      </c>
      <c r="G101" s="28">
        <f t="shared" si="8"/>
        <v>-170083.55</v>
      </c>
      <c r="H101" s="35">
        <f t="shared" si="6"/>
        <v>-2167949.668171023</v>
      </c>
      <c r="I101" s="192">
        <f>I100-1</f>
        <v>-75</v>
      </c>
      <c r="J101" s="99"/>
      <c r="K101" s="64" t="s">
        <v>204</v>
      </c>
    </row>
    <row r="102" spans="1:11" ht="24.6" x14ac:dyDescent="0.4">
      <c r="A102" s="19">
        <v>79777</v>
      </c>
      <c r="B102" s="165" t="s">
        <v>205</v>
      </c>
      <c r="C102" s="165" t="s">
        <v>206</v>
      </c>
      <c r="D102" s="28">
        <v>67500</v>
      </c>
      <c r="E102" s="28">
        <f t="shared" si="7"/>
        <v>30375</v>
      </c>
      <c r="G102" s="28">
        <f t="shared" si="8"/>
        <v>-97875</v>
      </c>
      <c r="H102" s="35">
        <f t="shared" si="6"/>
        <v>-2265824.668171023</v>
      </c>
      <c r="I102" s="192">
        <f t="shared" si="9"/>
        <v>-76</v>
      </c>
      <c r="J102" s="99"/>
      <c r="K102" s="88" t="s">
        <v>207</v>
      </c>
    </row>
    <row r="103" spans="1:11" ht="24.6" x14ac:dyDescent="0.4">
      <c r="A103" s="19">
        <v>52775</v>
      </c>
      <c r="B103" s="165" t="s">
        <v>208</v>
      </c>
      <c r="C103" s="165" t="s">
        <v>209</v>
      </c>
      <c r="D103" s="28">
        <v>117298</v>
      </c>
      <c r="E103" s="28">
        <f t="shared" si="7"/>
        <v>52784.1</v>
      </c>
      <c r="G103" s="28">
        <f t="shared" si="8"/>
        <v>-170082.1</v>
      </c>
      <c r="H103" s="35">
        <f t="shared" si="6"/>
        <v>-2435906.7681710231</v>
      </c>
      <c r="I103" s="192">
        <f t="shared" si="9"/>
        <v>-77</v>
      </c>
      <c r="J103" s="99"/>
      <c r="K103" s="88" t="s">
        <v>196</v>
      </c>
    </row>
    <row r="104" spans="1:11" ht="36.9" x14ac:dyDescent="0.4">
      <c r="A104" s="163">
        <v>52394</v>
      </c>
      <c r="B104" s="175" t="s">
        <v>191</v>
      </c>
      <c r="C104" s="165" t="s">
        <v>192</v>
      </c>
      <c r="D104" s="166">
        <v>65000</v>
      </c>
      <c r="E104" s="28">
        <f t="shared" si="7"/>
        <v>29250</v>
      </c>
      <c r="F104" s="166"/>
      <c r="G104" s="28">
        <f t="shared" si="8"/>
        <v>-94250</v>
      </c>
      <c r="H104" s="35">
        <f t="shared" si="6"/>
        <v>-2530156.7681710231</v>
      </c>
      <c r="I104" s="192">
        <f t="shared" si="9"/>
        <v>-78</v>
      </c>
      <c r="J104" s="167"/>
      <c r="K104" s="88" t="s">
        <v>210</v>
      </c>
    </row>
    <row r="105" spans="1:11" x14ac:dyDescent="0.4">
      <c r="A105" s="19">
        <v>52398</v>
      </c>
      <c r="B105" s="165" t="s">
        <v>194</v>
      </c>
      <c r="C105" s="165" t="s">
        <v>195</v>
      </c>
      <c r="D105" s="28">
        <v>117298</v>
      </c>
      <c r="E105" s="28">
        <f t="shared" si="7"/>
        <v>52784.1</v>
      </c>
      <c r="G105" s="28">
        <f t="shared" si="8"/>
        <v>-170082.1</v>
      </c>
      <c r="H105" s="35">
        <f t="shared" si="6"/>
        <v>-2700238.8681710232</v>
      </c>
      <c r="I105" s="192">
        <f t="shared" si="9"/>
        <v>-79</v>
      </c>
      <c r="J105" s="99"/>
      <c r="K105" s="90" t="s">
        <v>211</v>
      </c>
    </row>
    <row r="106" spans="1:11" ht="36.9" x14ac:dyDescent="0.4">
      <c r="A106" s="163">
        <v>52967</v>
      </c>
      <c r="B106" s="175" t="s">
        <v>212</v>
      </c>
      <c r="C106" s="168" t="s">
        <v>213</v>
      </c>
      <c r="D106" s="166">
        <v>103842</v>
      </c>
      <c r="E106" s="28">
        <f t="shared" si="7"/>
        <v>46728.9</v>
      </c>
      <c r="F106" s="166"/>
      <c r="G106" s="28">
        <f t="shared" si="8"/>
        <v>-150570.9</v>
      </c>
      <c r="H106" s="35">
        <f t="shared" si="6"/>
        <v>-2850809.7681710231</v>
      </c>
      <c r="I106" s="192">
        <f t="shared" si="9"/>
        <v>-80</v>
      </c>
      <c r="J106" s="167"/>
      <c r="K106" s="104" t="s">
        <v>214</v>
      </c>
    </row>
    <row r="107" spans="1:11" ht="24.6" x14ac:dyDescent="0.4">
      <c r="A107" s="19">
        <v>53081</v>
      </c>
      <c r="B107" s="165" t="s">
        <v>215</v>
      </c>
      <c r="C107" s="164" t="s">
        <v>216</v>
      </c>
      <c r="D107" s="28">
        <v>104453</v>
      </c>
      <c r="E107" s="28">
        <f t="shared" si="7"/>
        <v>47003.85</v>
      </c>
      <c r="G107" s="28">
        <f t="shared" si="8"/>
        <v>-151456.85</v>
      </c>
      <c r="H107" s="35">
        <f t="shared" si="6"/>
        <v>-3002266.6181710232</v>
      </c>
      <c r="I107" s="192">
        <f t="shared" si="9"/>
        <v>-81</v>
      </c>
      <c r="J107" s="99"/>
      <c r="K107" s="88" t="s">
        <v>202</v>
      </c>
    </row>
    <row r="108" spans="1:11" ht="36.9" x14ac:dyDescent="0.4">
      <c r="A108" s="179">
        <v>52109</v>
      </c>
      <c r="B108" s="180" t="s">
        <v>217</v>
      </c>
      <c r="C108" s="181" t="s">
        <v>218</v>
      </c>
      <c r="D108" s="182">
        <v>68741</v>
      </c>
      <c r="E108" s="28">
        <f t="shared" si="7"/>
        <v>30933.45</v>
      </c>
      <c r="F108" s="182"/>
      <c r="G108" s="28">
        <f t="shared" si="8"/>
        <v>-99674.45</v>
      </c>
      <c r="H108" s="35">
        <f t="shared" si="6"/>
        <v>-3101941.0681710234</v>
      </c>
      <c r="I108" s="192">
        <f t="shared" si="9"/>
        <v>-82</v>
      </c>
      <c r="J108" s="183"/>
      <c r="K108" s="88" t="s">
        <v>219</v>
      </c>
    </row>
    <row r="109" spans="1:11" ht="24.6" x14ac:dyDescent="0.4">
      <c r="A109" s="19">
        <v>52458</v>
      </c>
      <c r="B109" s="165" t="s">
        <v>220</v>
      </c>
      <c r="C109" s="165" t="s">
        <v>221</v>
      </c>
      <c r="D109" s="28">
        <v>78314</v>
      </c>
      <c r="E109" s="28">
        <f t="shared" si="7"/>
        <v>35241.300000000003</v>
      </c>
      <c r="G109" s="28">
        <f t="shared" si="8"/>
        <v>-113555.3</v>
      </c>
      <c r="H109" s="35">
        <f t="shared" si="6"/>
        <v>-3215496.3681710232</v>
      </c>
      <c r="I109" s="192">
        <f t="shared" si="9"/>
        <v>-83</v>
      </c>
      <c r="J109" s="99"/>
      <c r="K109" s="88" t="s">
        <v>222</v>
      </c>
    </row>
    <row r="110" spans="1:11" x14ac:dyDescent="0.4">
      <c r="A110" s="19">
        <v>52471</v>
      </c>
      <c r="B110" s="165" t="s">
        <v>223</v>
      </c>
      <c r="C110" s="165" t="s">
        <v>224</v>
      </c>
      <c r="D110" s="28">
        <v>97273</v>
      </c>
      <c r="E110" s="28">
        <f t="shared" si="7"/>
        <v>43772.85</v>
      </c>
      <c r="G110" s="28">
        <f t="shared" si="8"/>
        <v>-141045.85</v>
      </c>
      <c r="H110" s="35">
        <f t="shared" si="6"/>
        <v>-3356542.2181710233</v>
      </c>
      <c r="I110" s="192">
        <f t="shared" si="9"/>
        <v>-84</v>
      </c>
      <c r="J110" s="99"/>
      <c r="K110" s="177" t="s">
        <v>225</v>
      </c>
    </row>
    <row r="114" spans="8:8" x14ac:dyDescent="0.4">
      <c r="H114" s="193">
        <f>H110</f>
        <v>-3356542.2181710233</v>
      </c>
    </row>
  </sheetData>
  <sortState ref="A12:K27">
    <sortCondition ref="D12:D27"/>
  </sortState>
  <printOptions horizontalCentered="1" gridLines="1"/>
  <pageMargins left="0" right="0" top="0.5" bottom="0.25" header="0.3" footer="0.3"/>
  <pageSetup paperSize="17" scale="90" fitToHeight="10" orientation="landscape" r:id="rId1"/>
  <headerFooter>
    <oddHeader>&amp;C- &amp;P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2.3" x14ac:dyDescent="0.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Budget FY18</vt:lpstr>
      <vt:lpstr>Sheet1</vt:lpstr>
      <vt:lpstr>'Budget FY18'!Print_Area</vt:lpstr>
    </vt:vector>
  </TitlesOfParts>
  <Manager/>
  <Company>CCSU</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ChagnonK</dc:creator>
  <cp:keywords/>
  <dc:description/>
  <cp:lastModifiedBy>Carl</cp:lastModifiedBy>
  <cp:revision/>
  <dcterms:created xsi:type="dcterms:W3CDTF">2002-01-11T18:30:13Z</dcterms:created>
  <dcterms:modified xsi:type="dcterms:W3CDTF">2017-02-07T02:21:40Z</dcterms:modified>
  <cp:category/>
  <cp:contentStatus/>
</cp:coreProperties>
</file>