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3 Working Data/Fringe. Benefit Rates/"/>
    </mc:Choice>
  </mc:AlternateContent>
  <xr:revisionPtr revIDLastSave="0" documentId="13_ncr:1_{917B3890-81DD-4373-AFED-F172CFFF0A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ringe Benefit Expense History" sheetId="3" r:id="rId1"/>
    <sheet name="Pension Plan Rate History" sheetId="1" r:id="rId2"/>
  </sheets>
  <definedNames>
    <definedName name="_xlnm.Print_Area" localSheetId="0">'Fringe Benefit Expense History'!$B$1:$AA$14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" i="3" l="1"/>
  <c r="Z7" i="3" s="1"/>
  <c r="Y6" i="3"/>
  <c r="Z6" i="3" s="1"/>
  <c r="W7" i="3"/>
  <c r="X7" i="3" s="1"/>
  <c r="W6" i="3"/>
  <c r="X6" i="3" s="1"/>
  <c r="U8" i="3"/>
  <c r="AG17" i="1"/>
  <c r="AG9" i="1"/>
  <c r="AG10" i="1" s="1"/>
  <c r="AG18" i="1"/>
  <c r="T8" i="3"/>
  <c r="AF17" i="1"/>
  <c r="AF18" i="1" s="1"/>
  <c r="AF10" i="1"/>
  <c r="AF9" i="1"/>
  <c r="R8" i="3"/>
  <c r="AE9" i="1"/>
  <c r="AE10" i="1" s="1"/>
  <c r="AE17" i="1"/>
  <c r="AE18" i="1" s="1"/>
  <c r="U9" i="3" l="1"/>
  <c r="S8" i="3"/>
  <c r="S9" i="3" s="1"/>
  <c r="T9" i="3" l="1"/>
  <c r="W8" i="3"/>
  <c r="Q8" i="3" l="1"/>
  <c r="R9" i="3" s="1"/>
  <c r="X8" i="3" l="1"/>
  <c r="W9" i="3"/>
  <c r="AD17" i="1"/>
  <c r="AD18" i="1" s="1"/>
  <c r="AD9" i="1"/>
  <c r="AD10" i="1" s="1"/>
  <c r="P8" i="3" l="1"/>
  <c r="AC17" i="1"/>
  <c r="AC18" i="1" s="1"/>
  <c r="AC9" i="1"/>
  <c r="AC10" i="1" s="1"/>
  <c r="Q9" i="3" l="1"/>
  <c r="AB17" i="1"/>
  <c r="AB18" i="1" s="1"/>
  <c r="AB9" i="1"/>
  <c r="AB10" i="1" s="1"/>
  <c r="Y8" i="3" l="1"/>
  <c r="O8" i="3"/>
  <c r="N8" i="3"/>
  <c r="M8" i="3"/>
  <c r="L8" i="3"/>
  <c r="K8" i="3"/>
  <c r="J8" i="3"/>
  <c r="I8" i="3"/>
  <c r="H8" i="3"/>
  <c r="G8" i="3"/>
  <c r="F8" i="3"/>
  <c r="E8" i="3"/>
  <c r="D8" i="3"/>
  <c r="C8" i="3"/>
  <c r="Z8" i="3" l="1"/>
  <c r="Y9" i="3"/>
  <c r="N9" i="3"/>
  <c r="O9" i="3"/>
  <c r="P9" i="3"/>
  <c r="K9" i="3"/>
  <c r="E9" i="3"/>
  <c r="D9" i="3"/>
  <c r="M9" i="3"/>
  <c r="G9" i="3"/>
  <c r="L9" i="3"/>
  <c r="H9" i="3"/>
  <c r="I9" i="3"/>
  <c r="J9" i="3"/>
  <c r="F9" i="3"/>
  <c r="AA17" i="1"/>
  <c r="AA18" i="1" s="1"/>
  <c r="Z17" i="1"/>
  <c r="Z18" i="1" s="1"/>
  <c r="AA9" i="1"/>
  <c r="AA10" i="1" s="1"/>
  <c r="Z9" i="1"/>
  <c r="Z10" i="1" s="1"/>
  <c r="E17" i="1" l="1"/>
  <c r="E18" i="1" s="1"/>
  <c r="D17" i="1"/>
  <c r="D18" i="1" s="1"/>
  <c r="C17" i="1"/>
  <c r="C18" i="1" s="1"/>
  <c r="E9" i="1"/>
  <c r="E10" i="1" s="1"/>
  <c r="D9" i="1"/>
  <c r="D10" i="1" s="1"/>
  <c r="C9" i="1"/>
  <c r="C10" i="1" s="1"/>
  <c r="Y17" i="1" l="1"/>
  <c r="Y18" i="1" s="1"/>
  <c r="X17" i="1"/>
  <c r="X18" i="1" s="1"/>
  <c r="W17" i="1"/>
  <c r="W18" i="1" s="1"/>
  <c r="V17" i="1"/>
  <c r="V18" i="1" s="1"/>
  <c r="U17" i="1"/>
  <c r="U18" i="1" s="1"/>
  <c r="T17" i="1"/>
  <c r="T18" i="1" s="1"/>
  <c r="S17" i="1"/>
  <c r="S18" i="1" s="1"/>
  <c r="R17" i="1"/>
  <c r="R18" i="1" s="1"/>
  <c r="Q17" i="1"/>
  <c r="Q18" i="1" s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F17" i="1"/>
  <c r="F18" i="1" s="1"/>
  <c r="Y9" i="1"/>
  <c r="Y10" i="1" s="1"/>
  <c r="X9" i="1"/>
  <c r="X10" i="1" s="1"/>
  <c r="W9" i="1"/>
  <c r="W10" i="1" s="1"/>
  <c r="G9" i="1" l="1"/>
  <c r="G10" i="1" s="1"/>
  <c r="H9" i="1"/>
  <c r="H10" i="1" s="1"/>
  <c r="I9" i="1"/>
  <c r="I10" i="1" s="1"/>
  <c r="J9" i="1"/>
  <c r="J10" i="1" s="1"/>
  <c r="K9" i="1"/>
  <c r="K10" i="1" s="1"/>
  <c r="L9" i="1"/>
  <c r="L10" i="1" s="1"/>
  <c r="M9" i="1"/>
  <c r="M10" i="1" s="1"/>
  <c r="N9" i="1"/>
  <c r="N10" i="1" s="1"/>
  <c r="O9" i="1"/>
  <c r="O10" i="1" s="1"/>
  <c r="P9" i="1"/>
  <c r="P10" i="1" s="1"/>
  <c r="Q9" i="1"/>
  <c r="Q10" i="1" s="1"/>
  <c r="R9" i="1"/>
  <c r="R10" i="1" s="1"/>
  <c r="S9" i="1"/>
  <c r="S10" i="1" s="1"/>
  <c r="T9" i="1"/>
  <c r="T10" i="1" s="1"/>
  <c r="U9" i="1"/>
  <c r="U10" i="1" s="1"/>
  <c r="V9" i="1"/>
  <c r="V10" i="1" s="1"/>
  <c r="F9" i="1"/>
  <c r="F10" i="1" s="1"/>
</calcChain>
</file>

<file path=xl/sharedStrings.xml><?xml version="1.0" encoding="utf-8"?>
<sst xmlns="http://schemas.openxmlformats.org/spreadsheetml/2006/main" count="130" uniqueCount="77">
  <si>
    <t>FY 2000</t>
  </si>
  <si>
    <t>FY 2001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</si>
  <si>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</si>
  <si>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</si>
  <si>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</si>
  <si>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</si>
  <si>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</si>
  <si>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</si>
  <si>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</si>
  <si>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</si>
  <si>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</si>
  <si>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</si>
  <si>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</si>
  <si>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</si>
  <si>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FY 1996</t>
  </si>
  <si>
    <t>FY 1997</t>
  </si>
  <si>
    <t>FY 1998</t>
  </si>
  <si>
    <t>FY 1999</t>
  </si>
  <si>
    <t>State Employee Retirement (SERS)</t>
  </si>
  <si>
    <t>Retirement Plan</t>
  </si>
  <si>
    <t>FY 2014</t>
  </si>
  <si>
    <t>FY 2015</t>
  </si>
  <si>
    <t>FY 2016</t>
  </si>
  <si>
    <t>ARP</t>
  </si>
  <si>
    <t>Alternate Retirement (ARP)</t>
  </si>
  <si>
    <t>FY 1995</t>
  </si>
  <si>
    <t>FY 1994</t>
  </si>
  <si>
    <t>FY 1993</t>
  </si>
  <si>
    <t>FY 2017</t>
  </si>
  <si>
    <t>FY 2018</t>
  </si>
  <si>
    <t>Central Connecticut State University</t>
  </si>
  <si>
    <t>FY05</t>
  </si>
  <si>
    <t>FY06</t>
  </si>
  <si>
    <t>FY07</t>
  </si>
  <si>
    <t>FY08</t>
  </si>
  <si>
    <t>FY09</t>
  </si>
  <si>
    <t>FY10</t>
  </si>
  <si>
    <t>FY11</t>
  </si>
  <si>
    <t>FY12</t>
  </si>
  <si>
    <t>FY 13</t>
  </si>
  <si>
    <t>FY 14</t>
  </si>
  <si>
    <t>FY 15</t>
  </si>
  <si>
    <t>FY 16</t>
  </si>
  <si>
    <t>FY 17</t>
  </si>
  <si>
    <t>Account Name</t>
  </si>
  <si>
    <t>Actual</t>
  </si>
  <si>
    <t>Fringe Benefits recovery from State (Revenue)</t>
  </si>
  <si>
    <t xml:space="preserve">Fringe Expense Analysis </t>
  </si>
  <si>
    <t>5 YEAR INCREASE</t>
  </si>
  <si>
    <t>10 YEAR INCREASE</t>
  </si>
  <si>
    <t>% CCSU Net Expense Change from Year to Year</t>
  </si>
  <si>
    <t>SERS/HYBRID*</t>
  </si>
  <si>
    <t>*Hybrid plan became available in SFY 2012.</t>
  </si>
  <si>
    <t>Pension Plan Rate History</t>
  </si>
  <si>
    <t>dept-finance/account-adm/Fringe Benefits/Fringe Benefit Rates and Expense History (Pension Plan Rate History)</t>
  </si>
  <si>
    <t>FY 2019</t>
  </si>
  <si>
    <t>% change</t>
  </si>
  <si>
    <t>FY 18</t>
  </si>
  <si>
    <t>FY 2020</t>
  </si>
  <si>
    <t xml:space="preserve">Incr (Decr) from prior year </t>
  </si>
  <si>
    <t>Percent increase(decrease)</t>
  </si>
  <si>
    <t xml:space="preserve">Incr(Decr) from prior year </t>
  </si>
  <si>
    <t>FY 19</t>
  </si>
  <si>
    <t>FY 2021</t>
  </si>
  <si>
    <t>FY 20</t>
  </si>
  <si>
    <t>FY 2022</t>
  </si>
  <si>
    <t>FY 21</t>
  </si>
  <si>
    <t>FY 2023</t>
  </si>
  <si>
    <t>FY 22</t>
  </si>
  <si>
    <t>FY 2024</t>
  </si>
  <si>
    <t>FY 23</t>
  </si>
  <si>
    <t>FY 23 vs. FY 19</t>
  </si>
  <si>
    <t>FY 23 vs. FY 14</t>
  </si>
  <si>
    <t>The State allocated additional Operating Fund Fringe Support for FY22 - $6,509,325 &amp; FY23 - $6,995,755</t>
  </si>
  <si>
    <t>FY24 State Fringe Benefit Funding changed to State funding Retirement Benefits Only and University funding Health Benefits, FICA and W/C</t>
  </si>
  <si>
    <t>Net Fringe Expense (Paid By CCSU)</t>
  </si>
  <si>
    <t>Total Fringe Benefits Expense (Expense)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</si>
</sst>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General_)"/>
    <numFmt numFmtId="166" formatCode="_(&quot;$&quot;* #,##0_);_(&quot;$&quot;* \(#,##0\);_(&quot;$&quot;* &quot;-&quot;??_);_(@_)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9"/>
      <color indexed="9"/>
      <name val="Times New Roman"/>
      <family val="1"/>
    </font>
    <font>
      <b/>
      <sz val="12"/>
      <color indexed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5" fontId="3" fillId="0" borderId="0"/>
    <xf numFmtId="165" fontId="3" fillId="0" borderId="0"/>
    <xf numFmtId="0" fontId="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13" fillId="0" borderId="0" applyFont="0" applyFill="0" applyBorder="0" applyAlignment="0" applyProtection="0"/>
  </cellStyleXfs>
  <cellXfs count="48">
    <xf numFmtId="0" fontId="0" fillId="0" borderId="0" xfId="0"/>
    <xf numFmtId="165" fontId="4" fillId="3" borderId="0" xfId="1" applyFont="1" applyFill="1" applyAlignment="1" applyProtection="1">
      <alignment horizontal="left"/>
    </xf>
    <xf numFmtId="165" fontId="5" fillId="3" borderId="0" xfId="1" applyFont="1" applyFill="1" applyProtection="1"/>
    <xf numFmtId="37" fontId="6" fillId="3" borderId="0" xfId="2" applyNumberFormat="1" applyFont="1" applyFill="1" applyProtection="1"/>
    <xf numFmtId="0" fontId="6" fillId="3" borderId="0" xfId="3" applyFont="1" applyFill="1"/>
    <xf numFmtId="0" fontId="7" fillId="3" borderId="0" xfId="3" applyFont="1" applyFill="1"/>
    <xf numFmtId="165" fontId="8" fillId="3" borderId="0" xfId="1" applyFont="1" applyFill="1" applyAlignment="1" applyProtection="1">
      <alignment horizontal="left"/>
    </xf>
    <xf numFmtId="1" fontId="8" fillId="3" borderId="0" xfId="1" applyNumberFormat="1" applyFont="1" applyFill="1" applyAlignment="1">
      <alignment horizontal="center"/>
    </xf>
    <xf numFmtId="165" fontId="9" fillId="3" borderId="0" xfId="1" applyFont="1" applyFill="1" applyAlignment="1" applyProtection="1">
      <alignment horizontal="center"/>
    </xf>
    <xf numFmtId="0" fontId="7" fillId="3" borderId="0" xfId="3" applyFont="1" applyFill="1" applyAlignment="1">
      <alignment horizontal="center"/>
    </xf>
    <xf numFmtId="1" fontId="8" fillId="3" borderId="0" xfId="1" applyNumberFormat="1" applyFont="1" applyFill="1"/>
    <xf numFmtId="37" fontId="9" fillId="3" borderId="0" xfId="2" applyNumberFormat="1" applyFont="1" applyFill="1" applyBorder="1" applyAlignment="1" applyProtection="1">
      <alignment horizontal="centerContinuous"/>
    </xf>
    <xf numFmtId="0" fontId="12" fillId="3" borderId="0" xfId="3" applyFont="1" applyFill="1" applyBorder="1" applyAlignment="1">
      <alignment horizontal="center"/>
    </xf>
    <xf numFmtId="165" fontId="9" fillId="3" borderId="1" xfId="1" applyNumberFormat="1" applyFont="1" applyFill="1" applyBorder="1" applyAlignment="1" applyProtection="1">
      <alignment horizontal="center"/>
    </xf>
    <xf numFmtId="37" fontId="9" fillId="3" borderId="1" xfId="2" applyNumberFormat="1" applyFont="1" applyFill="1" applyBorder="1" applyAlignment="1" applyProtection="1">
      <alignment horizontal="center"/>
    </xf>
    <xf numFmtId="0" fontId="12" fillId="3" borderId="1" xfId="3" applyFont="1" applyFill="1" applyBorder="1" applyAlignment="1">
      <alignment horizontal="center"/>
    </xf>
    <xf numFmtId="165" fontId="6" fillId="3" borderId="0" xfId="2" applyFont="1" applyFill="1" applyBorder="1" applyAlignment="1" applyProtection="1">
      <alignment horizontal="left"/>
    </xf>
    <xf numFmtId="166" fontId="6" fillId="3" borderId="0" xfId="4" applyNumberFormat="1" applyFont="1" applyFill="1" applyBorder="1" applyProtection="1"/>
    <xf numFmtId="165" fontId="6" fillId="4" borderId="0" xfId="1" applyFont="1" applyFill="1" applyBorder="1"/>
    <xf numFmtId="166" fontId="6" fillId="4" borderId="2" xfId="4" applyNumberFormat="1" applyFont="1" applyFill="1" applyBorder="1"/>
    <xf numFmtId="10" fontId="6" fillId="3" borderId="0" xfId="6" applyNumberFormat="1" applyFont="1" applyFill="1" applyBorder="1" applyProtection="1"/>
    <xf numFmtId="0" fontId="11" fillId="3" borderId="0" xfId="3" applyFont="1" applyFill="1"/>
    <xf numFmtId="0" fontId="10" fillId="3" borderId="0" xfId="3" applyFont="1" applyFill="1" applyBorder="1" applyAlignment="1">
      <alignment horizontal="center" wrapText="1"/>
    </xf>
    <xf numFmtId="166" fontId="6" fillId="3" borderId="0" xfId="4" applyNumberFormat="1" applyFont="1" applyFill="1" applyBorder="1"/>
    <xf numFmtId="37" fontId="9" fillId="3" borderId="0" xfId="2" applyNumberFormat="1" applyFont="1" applyFill="1" applyBorder="1" applyAlignment="1" applyProtection="1">
      <alignment horizontal="center"/>
    </xf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/>
    <xf numFmtId="0" fontId="7" fillId="0" borderId="1" xfId="0" applyFont="1" applyBorder="1" applyAlignment="1">
      <alignment horizontal="center"/>
    </xf>
    <xf numFmtId="10" fontId="7" fillId="2" borderId="0" xfId="0" applyNumberFormat="1" applyFont="1" applyFill="1"/>
    <xf numFmtId="10" fontId="7" fillId="0" borderId="0" xfId="0" applyNumberFormat="1" applyFont="1"/>
    <xf numFmtId="164" fontId="7" fillId="0" borderId="0" xfId="0" applyNumberFormat="1" applyFont="1"/>
    <xf numFmtId="10" fontId="6" fillId="2" borderId="0" xfId="0" applyNumberFormat="1" applyFont="1" applyFill="1"/>
    <xf numFmtId="37" fontId="6" fillId="3" borderId="0" xfId="2" applyNumberFormat="1" applyFont="1" applyFill="1" applyBorder="1" applyAlignment="1" applyProtection="1">
      <alignment horizontal="center"/>
    </xf>
    <xf numFmtId="0" fontId="7" fillId="3" borderId="3" xfId="3" applyFont="1" applyFill="1" applyBorder="1" applyAlignment="1">
      <alignment horizontal="center"/>
    </xf>
    <xf numFmtId="0" fontId="7" fillId="3" borderId="4" xfId="3" applyFont="1" applyFill="1" applyBorder="1" applyAlignment="1">
      <alignment horizontal="center"/>
    </xf>
    <xf numFmtId="0" fontId="7" fillId="3" borderId="5" xfId="3" applyFont="1" applyFill="1" applyBorder="1" applyAlignment="1">
      <alignment horizontal="center"/>
    </xf>
    <xf numFmtId="0" fontId="7" fillId="3" borderId="6" xfId="3" applyFont="1" applyFill="1" applyBorder="1"/>
    <xf numFmtId="0" fontId="12" fillId="3" borderId="7" xfId="3" applyFont="1" applyFill="1" applyBorder="1" applyAlignment="1">
      <alignment horizontal="center" wrapText="1"/>
    </xf>
    <xf numFmtId="0" fontId="12" fillId="3" borderId="6" xfId="3" applyFont="1" applyFill="1" applyBorder="1"/>
    <xf numFmtId="166" fontId="6" fillId="3" borderId="5" xfId="4" applyNumberFormat="1" applyFont="1" applyFill="1" applyBorder="1" applyProtection="1"/>
    <xf numFmtId="9" fontId="7" fillId="3" borderId="6" xfId="8" applyFont="1" applyFill="1" applyBorder="1"/>
    <xf numFmtId="166" fontId="6" fillId="4" borderId="8" xfId="4" applyNumberFormat="1" applyFont="1" applyFill="1" applyBorder="1"/>
    <xf numFmtId="10" fontId="6" fillId="3" borderId="9" xfId="8" applyNumberFormat="1" applyFont="1" applyFill="1" applyBorder="1" applyProtection="1"/>
    <xf numFmtId="0" fontId="7" fillId="3" borderId="10" xfId="3" applyFont="1" applyFill="1" applyBorder="1"/>
    <xf numFmtId="166" fontId="7" fillId="3" borderId="5" xfId="3" applyNumberFormat="1" applyFont="1" applyFill="1" applyBorder="1" applyAlignment="1">
      <alignment horizontal="center"/>
    </xf>
    <xf numFmtId="165" fontId="14" fillId="3" borderId="0" xfId="1" applyFont="1" applyFill="1" applyAlignment="1" applyProtection="1">
      <alignment horizontal="center"/>
    </xf>
  </cellXfs>
  <cellStyles count="9">
    <cellStyle name="Currency 2" xfId="4" xr:uid="{00000000-0005-0000-0000-000000000000}"/>
    <cellStyle name="Currency 3" xfId="5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Normal 4" xfId="1" xr:uid="{00000000-0005-0000-0000-000005000000}"/>
    <cellStyle name="Normal 5 4" xfId="7" xr:uid="{00000000-0005-0000-0000-000006000000}"/>
    <cellStyle name="Percent" xfId="8" builtinId="5"/>
    <cellStyle name="Percent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Fringe Expense Analysis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767570187181822E-2"/>
          <c:y val="0.10466312770202307"/>
          <c:w val="0.90804473938015517"/>
          <c:h val="0.765323805043946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'Fringe Benefit Expense History'!$B$7</c:f>
              <c:strCache>
                <c:ptCount val="1"/>
                <c:pt idx="0">
                  <c:v>Fringe Benefits recovery from State (Revenue)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'Fringe Benefit Expense History'!$C$4:$U$4</c:f>
              <c:strCache>
                <c:ptCount val="10"/>
                <c:pt idx="0">
                  <c:v>FY 14</c:v>
                </c:pt>
                <c:pt idx="1">
                  <c:v>FY 15</c:v>
                </c:pt>
                <c:pt idx="2">
                  <c:v>FY 16</c:v>
                </c:pt>
                <c:pt idx="3">
                  <c:v>FY 17</c:v>
                </c:pt>
                <c:pt idx="4">
                  <c:v>FY 18</c:v>
                </c:pt>
                <c:pt idx="5">
                  <c:v>FY 19</c:v>
                </c:pt>
                <c:pt idx="6">
                  <c:v>FY 20</c:v>
                </c:pt>
                <c:pt idx="7">
                  <c:v>FY 21</c:v>
                </c:pt>
                <c:pt idx="8">
                  <c:v>FY 22</c:v>
                </c:pt>
                <c:pt idx="9">
                  <c:v>FY 23</c:v>
                </c:pt>
              </c:strCache>
            </c:strRef>
          </c:cat>
          <c:val>
            <c:numRef>
              <c:f>'Fringe Benefit Expense History'!$L$7:$U$7</c:f>
              <c:numCache>
                <c:formatCode>_("$"* #,##0_);_("$"* \(#,##0\);_("$"* "-"??_);_(@_)</c:formatCode>
                <c:ptCount val="10"/>
                <c:pt idx="0">
                  <c:v>35085664</c:v>
                </c:pt>
                <c:pt idx="1">
                  <c:v>36441839</c:v>
                </c:pt>
                <c:pt idx="2">
                  <c:v>40938165</c:v>
                </c:pt>
                <c:pt idx="3">
                  <c:v>39674870</c:v>
                </c:pt>
                <c:pt idx="4">
                  <c:v>37656992</c:v>
                </c:pt>
                <c:pt idx="5">
                  <c:v>43693977</c:v>
                </c:pt>
                <c:pt idx="6">
                  <c:v>43100980</c:v>
                </c:pt>
                <c:pt idx="7">
                  <c:v>46860086</c:v>
                </c:pt>
                <c:pt idx="8">
                  <c:v>55219261</c:v>
                </c:pt>
                <c:pt idx="9">
                  <c:v>61996123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0-4675-93C3-764197791125}"/>
            </c:ext>
          </c:extLst>
        </c:ser>
        <c:ser>
          <c:idx val="2"/>
          <c:order val="2"/>
          <c:tx>
            <c:strRef>
              <c:f>'Fringe Benefit Expense History'!$B$8</c:f>
              <c:strCache>
                <c:ptCount val="1"/>
                <c:pt idx="0">
                  <c:v>Net Fringe Expense (Paid By CCSU)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'Fringe Benefit Expense History'!$L$8:$U$8</c:f>
              <c:numCache>
                <c:formatCode>_("$"* #,##0_);_("$"* \(#,##0\);_("$"* "-"??_);_(@_)</c:formatCode>
                <c:ptCount val="10"/>
                <c:pt idx="0">
                  <c:v>11969691</c:v>
                </c:pt>
                <c:pt idx="1">
                  <c:v>14543781</c:v>
                </c:pt>
                <c:pt idx="2">
                  <c:v>15690558</c:v>
                </c:pt>
                <c:pt idx="3">
                  <c:v>16816920</c:v>
                </c:pt>
                <c:pt idx="4">
                  <c:v>20110013</c:v>
                </c:pt>
                <c:pt idx="5">
                  <c:v>19928450</c:v>
                </c:pt>
                <c:pt idx="6">
                  <c:v>22947350</c:v>
                </c:pt>
                <c:pt idx="7">
                  <c:v>22514174</c:v>
                </c:pt>
                <c:pt idx="8">
                  <c:v>16686329</c:v>
                </c:pt>
                <c:pt idx="9">
                  <c:v>8302636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0-4675-93C3-76419779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5300352"/>
        <c:axId val="615299960"/>
      </c:barChart>
      <c:lineChart>
        <c:grouping val="standard"/>
        <c:varyColors val="0"/>
        <c:ser>
          <c:idx val="0"/>
          <c:order val="0"/>
          <c:tx>
            <c:strRef>
              <c:f>'Fringe Benefit Expense History'!$B$6</c:f>
              <c:strCache>
                <c:ptCount val="1"/>
                <c:pt idx="0">
                  <c:v>Total Fringe Benefits Expense (Expense)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'Fringe Benefit Expense History'!$C$4:$U$4</c:f>
              <c:strCache>
                <c:ptCount val="10"/>
                <c:pt idx="0">
                  <c:v>FY 14</c:v>
                </c:pt>
                <c:pt idx="1">
                  <c:v>FY 15</c:v>
                </c:pt>
                <c:pt idx="2">
                  <c:v>FY 16</c:v>
                </c:pt>
                <c:pt idx="3">
                  <c:v>FY 17</c:v>
                </c:pt>
                <c:pt idx="4">
                  <c:v>FY 18</c:v>
                </c:pt>
                <c:pt idx="5">
                  <c:v>FY 19</c:v>
                </c:pt>
                <c:pt idx="6">
                  <c:v>FY 20</c:v>
                </c:pt>
                <c:pt idx="7">
                  <c:v>FY 21</c:v>
                </c:pt>
                <c:pt idx="8">
                  <c:v>FY 22</c:v>
                </c:pt>
                <c:pt idx="9">
                  <c:v>FY 23</c:v>
                </c:pt>
              </c:strCache>
            </c:strRef>
          </c:cat>
          <c:val>
            <c:numRef>
              <c:f>'Fringe Benefit Expense History'!$L$6:$U$6</c:f>
              <c:numCache>
                <c:formatCode>_("$"* #,##0_);_("$"* \(#,##0\);_("$"* "-"??_);_(@_)</c:formatCode>
                <c:ptCount val="10"/>
                <c:pt idx="0">
                  <c:v>47055355</c:v>
                </c:pt>
                <c:pt idx="1">
                  <c:v>50985620</c:v>
                </c:pt>
                <c:pt idx="2">
                  <c:v>56628723</c:v>
                </c:pt>
                <c:pt idx="3">
                  <c:v>56491790</c:v>
                </c:pt>
                <c:pt idx="4">
                  <c:v>57767005</c:v>
                </c:pt>
                <c:pt idx="5">
                  <c:v>63622427</c:v>
                </c:pt>
                <c:pt idx="6">
                  <c:v>66048330</c:v>
                </c:pt>
                <c:pt idx="7">
                  <c:v>69374260</c:v>
                </c:pt>
                <c:pt idx="8">
                  <c:v>71905590</c:v>
                </c:pt>
                <c:pt idx="9">
                  <c:v>70298759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B0-4675-93C3-76419779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300352"/>
        <c:axId val="615299960"/>
      </c:lineChart>
      <c:catAx>
        <c:axId val="61530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299960"/>
        <c:crosses val="autoZero"/>
        <c:auto val="0"/>
        <c:lblAlgn val="ctr"/>
        <c:lblOffset val="100"/>
        <c:noMultiLvlLbl val="1"/>
      </c:catAx>
      <c:valAx>
        <c:axId val="61529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30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55826947276816"/>
          <c:y val="0.9541374792797549"/>
          <c:w val="0.5104621034998611"/>
          <c:h val="4.5862700954080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14</xdr:row>
      <xdr:rowOff>87630</xdr:rowOff>
    </xdr:from>
    <xdr:to>
      <xdr:col>22</xdr:col>
      <xdr:colOff>320040</xdr:colOff>
      <xdr:row>37</xdr:row>
      <xdr:rowOff>154306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6F343AD-7F43-47F0-BBB7-1302E55F1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"/>
  <sheetViews>
    <sheetView tabSelected="1" topLeftCell="B1" workbookViewId="0">
      <selection activeCell="U10" sqref="U10"/>
    </sheetView>
  </sheetViews>
  <sheetFormatPr defaultColWidth="9.140625" defaultRowHeight="15.75" outlineLevelCol="1" x14ac:dyDescent="0.25"/>
  <cols>
    <col min="1" max="1" width="10" style="21" hidden="1" customWidth="1"/>
    <col min="2" max="2" width="44.85546875" style="5" customWidth="1"/>
    <col min="3" max="3" width="16.140625" style="5" hidden="1" customWidth="1"/>
    <col min="4" max="7" width="13.7109375" style="5" hidden="1" customWidth="1"/>
    <col min="8" max="10" width="13.7109375" style="5" hidden="1" customWidth="1" outlineLevel="1"/>
    <col min="11" max="11" width="14" style="5" hidden="1" customWidth="1" outlineLevel="1"/>
    <col min="12" max="12" width="13.7109375" style="5" customWidth="1" collapsed="1"/>
    <col min="13" max="14" width="14" style="5" bestFit="1" customWidth="1"/>
    <col min="15" max="15" width="16.42578125" style="5" customWidth="1"/>
    <col min="16" max="20" width="14" style="5" bestFit="1" customWidth="1"/>
    <col min="21" max="21" width="14" style="5" customWidth="1"/>
    <col min="22" max="22" width="3.5703125" style="5" customWidth="1"/>
    <col min="23" max="23" width="15.28515625" style="9" customWidth="1"/>
    <col min="24" max="24" width="12.85546875" style="5" bestFit="1" customWidth="1"/>
    <col min="25" max="25" width="15.28515625" style="9" customWidth="1"/>
    <col min="26" max="26" width="10.28515625" style="5" customWidth="1"/>
    <col min="27" max="27" width="14" style="5" bestFit="1" customWidth="1"/>
    <col min="28" max="16384" width="9.140625" style="5"/>
  </cols>
  <sheetData>
    <row r="1" spans="1:26" x14ac:dyDescent="0.25">
      <c r="A1" s="1" t="s">
        <v>30</v>
      </c>
      <c r="B1" s="2"/>
      <c r="C1" s="3"/>
      <c r="D1" s="3"/>
      <c r="E1" s="3"/>
      <c r="F1" s="3"/>
      <c r="G1" s="3"/>
      <c r="H1" s="3"/>
      <c r="I1" s="3"/>
      <c r="J1" s="4"/>
    </row>
    <row r="2" spans="1:26" ht="19.5" thickBot="1" x14ac:dyDescent="0.35">
      <c r="A2" s="6"/>
      <c r="B2" s="47" t="s">
        <v>47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6" s="9" customFormat="1" ht="27" customHeight="1" x14ac:dyDescent="0.25">
      <c r="A3" s="7"/>
      <c r="B3" s="8"/>
      <c r="C3" s="24"/>
      <c r="D3" s="24"/>
      <c r="E3" s="24"/>
      <c r="F3" s="34"/>
      <c r="G3" s="34"/>
      <c r="H3" s="34"/>
      <c r="I3" s="34"/>
      <c r="L3" s="9">
        <v>10</v>
      </c>
      <c r="M3" s="9">
        <v>9</v>
      </c>
      <c r="N3" s="9">
        <v>8</v>
      </c>
      <c r="O3" s="9">
        <v>7</v>
      </c>
      <c r="P3" s="9">
        <v>6</v>
      </c>
      <c r="Q3" s="9">
        <v>5</v>
      </c>
      <c r="R3" s="9">
        <v>4</v>
      </c>
      <c r="S3" s="9">
        <v>3</v>
      </c>
      <c r="T3" s="9">
        <v>2</v>
      </c>
      <c r="U3" s="9">
        <v>1</v>
      </c>
      <c r="V3" s="22"/>
      <c r="W3" s="35"/>
      <c r="X3" s="36"/>
      <c r="Y3" s="35"/>
      <c r="Z3" s="36"/>
    </row>
    <row r="4" spans="1:26" x14ac:dyDescent="0.25">
      <c r="A4" s="10"/>
      <c r="C4" s="11" t="s">
        <v>31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2" t="s">
        <v>39</v>
      </c>
      <c r="L4" s="12" t="s">
        <v>40</v>
      </c>
      <c r="M4" s="12" t="s">
        <v>41</v>
      </c>
      <c r="N4" s="12" t="s">
        <v>42</v>
      </c>
      <c r="O4" s="12" t="s">
        <v>43</v>
      </c>
      <c r="P4" s="12" t="s">
        <v>57</v>
      </c>
      <c r="Q4" s="12" t="s">
        <v>62</v>
      </c>
      <c r="R4" s="12" t="s">
        <v>64</v>
      </c>
      <c r="S4" s="12" t="s">
        <v>66</v>
      </c>
      <c r="T4" s="12" t="s">
        <v>68</v>
      </c>
      <c r="U4" s="12" t="s">
        <v>70</v>
      </c>
      <c r="V4" s="12"/>
      <c r="W4" s="37" t="s">
        <v>71</v>
      </c>
      <c r="X4" s="38"/>
      <c r="Y4" s="37" t="s">
        <v>72</v>
      </c>
      <c r="Z4" s="38"/>
    </row>
    <row r="5" spans="1:26" ht="31.5" x14ac:dyDescent="0.25">
      <c r="A5" s="10"/>
      <c r="B5" s="13" t="s">
        <v>44</v>
      </c>
      <c r="C5" s="14" t="s">
        <v>45</v>
      </c>
      <c r="D5" s="14" t="s">
        <v>45</v>
      </c>
      <c r="E5" s="14" t="s">
        <v>45</v>
      </c>
      <c r="F5" s="14" t="s">
        <v>45</v>
      </c>
      <c r="G5" s="14" t="s">
        <v>45</v>
      </c>
      <c r="H5" s="14" t="s">
        <v>45</v>
      </c>
      <c r="I5" s="14" t="s">
        <v>45</v>
      </c>
      <c r="J5" s="14" t="s">
        <v>45</v>
      </c>
      <c r="K5" s="15" t="s">
        <v>45</v>
      </c>
      <c r="L5" s="15" t="s">
        <v>45</v>
      </c>
      <c r="M5" s="15" t="s">
        <v>45</v>
      </c>
      <c r="N5" s="15" t="s">
        <v>45</v>
      </c>
      <c r="O5" s="15" t="s">
        <v>45</v>
      </c>
      <c r="P5" s="15" t="s">
        <v>45</v>
      </c>
      <c r="Q5" s="15" t="s">
        <v>45</v>
      </c>
      <c r="R5" s="15" t="s">
        <v>45</v>
      </c>
      <c r="S5" s="15" t="s">
        <v>45</v>
      </c>
      <c r="T5" s="15" t="s">
        <v>45</v>
      </c>
      <c r="U5" s="15" t="s">
        <v>45</v>
      </c>
      <c r="V5" s="12"/>
      <c r="W5" s="39" t="s">
        <v>48</v>
      </c>
      <c r="X5" s="40" t="s">
        <v>56</v>
      </c>
      <c r="Y5" s="39" t="s">
        <v>49</v>
      </c>
      <c r="Z5" s="40" t="s">
        <v>56</v>
      </c>
    </row>
    <row r="6" spans="1:26" x14ac:dyDescent="0.25">
      <c r="B6" s="16" t="s">
        <v>76</v>
      </c>
      <c r="C6" s="17">
        <v>23698162</v>
      </c>
      <c r="D6" s="17">
        <v>25573029</v>
      </c>
      <c r="E6" s="17">
        <v>28114501</v>
      </c>
      <c r="F6" s="17">
        <v>30325656</v>
      </c>
      <c r="G6" s="17">
        <v>31523832</v>
      </c>
      <c r="H6" s="17">
        <v>31210590</v>
      </c>
      <c r="I6" s="17">
        <v>33141513</v>
      </c>
      <c r="J6" s="17">
        <v>33164623</v>
      </c>
      <c r="K6" s="17">
        <v>37919258</v>
      </c>
      <c r="L6" s="17">
        <v>47055355</v>
      </c>
      <c r="M6" s="17">
        <v>50985620</v>
      </c>
      <c r="N6" s="17">
        <v>56628723</v>
      </c>
      <c r="O6" s="17">
        <v>56491790</v>
      </c>
      <c r="P6" s="17">
        <v>57767005</v>
      </c>
      <c r="Q6" s="17">
        <v>63622427</v>
      </c>
      <c r="R6" s="17">
        <v>66048330</v>
      </c>
      <c r="S6" s="17">
        <v>69374260</v>
      </c>
      <c r="T6" s="17">
        <v>71905590</v>
      </c>
      <c r="U6" s="17">
        <v>70298759</v>
      </c>
      <c r="V6" s="17"/>
      <c r="W6" s="41">
        <f>U6-Q6</f>
        <v>6676332</v>
      </c>
      <c r="X6" s="42">
        <f>W6/Q6</f>
        <v>0.10493677017382566</v>
      </c>
      <c r="Y6" s="46">
        <f>+U6-L6</f>
        <v>23243404</v>
      </c>
      <c r="Z6" s="42">
        <f>Y6/L6</f>
        <v>0.49395874284658992</v>
      </c>
    </row>
    <row r="7" spans="1:26" x14ac:dyDescent="0.25">
      <c r="B7" s="16" t="s">
        <v>46</v>
      </c>
      <c r="C7" s="17">
        <v>18571264</v>
      </c>
      <c r="D7" s="17">
        <v>20531478</v>
      </c>
      <c r="E7" s="17">
        <v>22219210</v>
      </c>
      <c r="F7" s="17">
        <v>23734668</v>
      </c>
      <c r="G7" s="17">
        <v>23983777</v>
      </c>
      <c r="H7" s="17">
        <v>25076676</v>
      </c>
      <c r="I7" s="17">
        <v>25989882</v>
      </c>
      <c r="J7" s="17">
        <v>24313730</v>
      </c>
      <c r="K7" s="17">
        <v>26786138</v>
      </c>
      <c r="L7" s="17">
        <v>35085664</v>
      </c>
      <c r="M7" s="17">
        <v>36441839</v>
      </c>
      <c r="N7" s="17">
        <v>40938165</v>
      </c>
      <c r="O7" s="17">
        <v>39674870</v>
      </c>
      <c r="P7" s="17">
        <v>37656992</v>
      </c>
      <c r="Q7" s="17">
        <v>43693977</v>
      </c>
      <c r="R7" s="17">
        <v>43100980</v>
      </c>
      <c r="S7" s="17">
        <v>46860086</v>
      </c>
      <c r="T7" s="17">
        <v>55219261</v>
      </c>
      <c r="U7" s="17">
        <v>61996123</v>
      </c>
      <c r="V7" s="17"/>
      <c r="W7" s="41">
        <f>U7-Q7</f>
        <v>18302146</v>
      </c>
      <c r="X7" s="42">
        <f>W7/Q7</f>
        <v>0.41887114098128447</v>
      </c>
      <c r="Y7" s="46">
        <f>+U7-L7</f>
        <v>26910459</v>
      </c>
      <c r="Z7" s="42">
        <f>Y7/L7</f>
        <v>0.76699300888248834</v>
      </c>
    </row>
    <row r="8" spans="1:26" ht="16.5" thickBot="1" x14ac:dyDescent="0.3">
      <c r="B8" s="18" t="s">
        <v>75</v>
      </c>
      <c r="C8" s="19">
        <f>C6-C7</f>
        <v>5126898</v>
      </c>
      <c r="D8" s="19">
        <f t="shared" ref="D8:O8" si="0">D6-D7</f>
        <v>5041551</v>
      </c>
      <c r="E8" s="19">
        <f t="shared" si="0"/>
        <v>5895291</v>
      </c>
      <c r="F8" s="19">
        <f t="shared" si="0"/>
        <v>6590988</v>
      </c>
      <c r="G8" s="19">
        <f t="shared" si="0"/>
        <v>7540055</v>
      </c>
      <c r="H8" s="19">
        <f t="shared" si="0"/>
        <v>6133914</v>
      </c>
      <c r="I8" s="19">
        <f t="shared" si="0"/>
        <v>7151631</v>
      </c>
      <c r="J8" s="19">
        <f t="shared" si="0"/>
        <v>8850893</v>
      </c>
      <c r="K8" s="19">
        <f t="shared" si="0"/>
        <v>11133120</v>
      </c>
      <c r="L8" s="19">
        <f t="shared" si="0"/>
        <v>11969691</v>
      </c>
      <c r="M8" s="19">
        <f t="shared" si="0"/>
        <v>14543781</v>
      </c>
      <c r="N8" s="19">
        <f t="shared" si="0"/>
        <v>15690558</v>
      </c>
      <c r="O8" s="19">
        <f t="shared" si="0"/>
        <v>16816920</v>
      </c>
      <c r="P8" s="19">
        <f t="shared" ref="P8:U8" si="1">P6-P7</f>
        <v>20110013</v>
      </c>
      <c r="Q8" s="19">
        <f t="shared" si="1"/>
        <v>19928450</v>
      </c>
      <c r="R8" s="19">
        <f t="shared" si="1"/>
        <v>22947350</v>
      </c>
      <c r="S8" s="19">
        <f t="shared" si="1"/>
        <v>22514174</v>
      </c>
      <c r="T8" s="19">
        <f t="shared" si="1"/>
        <v>16686329</v>
      </c>
      <c r="U8" s="19">
        <f t="shared" si="1"/>
        <v>8302636</v>
      </c>
      <c r="V8" s="23"/>
      <c r="W8" s="43">
        <f>W6-W7</f>
        <v>-11625814</v>
      </c>
      <c r="X8" s="42">
        <f>W8/Q8</f>
        <v>-0.58337773384282265</v>
      </c>
      <c r="Y8" s="43">
        <f t="shared" ref="Y8" si="2">Y6-Y7</f>
        <v>-3667055</v>
      </c>
      <c r="Z8" s="42">
        <f>Y8/L8</f>
        <v>-0.30636170975508054</v>
      </c>
    </row>
    <row r="9" spans="1:26" ht="17.25" thickTop="1" thickBot="1" x14ac:dyDescent="0.3">
      <c r="B9" s="5" t="s">
        <v>50</v>
      </c>
      <c r="D9" s="20">
        <f>D8/C8-1</f>
        <v>-1.6646908130413363E-2</v>
      </c>
      <c r="E9" s="20">
        <f>E8/D8-1</f>
        <v>0.16934074454468484</v>
      </c>
      <c r="F9" s="20">
        <f>F8/E8-1</f>
        <v>0.11800893289237124</v>
      </c>
      <c r="G9" s="20">
        <f t="shared" ref="G9:M9" si="3">G8/F8-1</f>
        <v>0.14399464845027787</v>
      </c>
      <c r="H9" s="20">
        <f t="shared" si="3"/>
        <v>-0.18648948847190105</v>
      </c>
      <c r="I9" s="20">
        <f t="shared" si="3"/>
        <v>0.16591641160929216</v>
      </c>
      <c r="J9" s="20">
        <f t="shared" si="3"/>
        <v>0.23760482049479337</v>
      </c>
      <c r="K9" s="20">
        <f t="shared" si="3"/>
        <v>0.25785273870105541</v>
      </c>
      <c r="L9" s="20">
        <f t="shared" si="3"/>
        <v>7.5142547641631419E-2</v>
      </c>
      <c r="M9" s="20">
        <f t="shared" si="3"/>
        <v>0.2150506642151413</v>
      </c>
      <c r="N9" s="20">
        <f t="shared" ref="N9:R9" si="4">N8/M8-1</f>
        <v>7.8849990934269476E-2</v>
      </c>
      <c r="O9" s="20">
        <f t="shared" si="4"/>
        <v>7.1785974724417168E-2</v>
      </c>
      <c r="P9" s="20">
        <f t="shared" si="4"/>
        <v>0.19582022153878365</v>
      </c>
      <c r="Q9" s="20">
        <f t="shared" si="4"/>
        <v>-9.0284874505053292E-3</v>
      </c>
      <c r="R9" s="20">
        <f t="shared" si="4"/>
        <v>0.15148694454410649</v>
      </c>
      <c r="S9" s="20">
        <f>S8/R8-1</f>
        <v>-1.8876950933332193E-2</v>
      </c>
      <c r="T9" s="20">
        <f>T8/S8-1</f>
        <v>-0.25885226790909588</v>
      </c>
      <c r="U9" s="20">
        <f>U8/T8-1</f>
        <v>-0.50242884459487769</v>
      </c>
      <c r="V9" s="20"/>
      <c r="W9" s="44">
        <f>W8/Q8</f>
        <v>-0.58337773384282265</v>
      </c>
      <c r="X9" s="45"/>
      <c r="Y9" s="44">
        <f>Y8/L8</f>
        <v>-0.30636170975508054</v>
      </c>
      <c r="Z9" s="45"/>
    </row>
    <row r="10" spans="1:26" x14ac:dyDescent="0.25"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V10" s="20"/>
    </row>
    <row r="11" spans="1:26" x14ac:dyDescent="0.25">
      <c r="B11" s="5" t="s">
        <v>73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V11" s="20"/>
    </row>
    <row r="12" spans="1:26" x14ac:dyDescent="0.25">
      <c r="B12" s="5" t="s">
        <v>74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V12" s="20"/>
    </row>
    <row r="13" spans="1:26" x14ac:dyDescent="0.25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V13" s="20"/>
    </row>
  </sheetData>
  <mergeCells count="1">
    <mergeCell ref="B2:Y2"/>
  </mergeCells>
  <phoneticPr fontId="15" type="noConversion"/>
  <printOptions horizontalCentered="1"/>
  <pageMargins left="0" right="0" top="0.75" bottom="0" header="0.3" footer="0.3"/>
  <pageSetup paperSize="17" scale="72" orientation="landscape" r:id="rId1"/>
  <headerFooter>
    <oddFooter>&amp;Rprinted 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5"/>
  <sheetViews>
    <sheetView workbookViewId="0">
      <pane xSplit="1" topLeftCell="I1" activePane="topRight" state="frozen"/>
      <selection pane="topRight" activeCell="AG1" sqref="AG1:AG1048576"/>
    </sheetView>
  </sheetViews>
  <sheetFormatPr defaultColWidth="9.140625" defaultRowHeight="15.75" outlineLevelCol="1" x14ac:dyDescent="0.25"/>
  <cols>
    <col min="1" max="1" width="29.5703125" style="26" customWidth="1"/>
    <col min="2" max="3" width="10.28515625" style="26" hidden="1" customWidth="1"/>
    <col min="4" max="4" width="9.85546875" style="26" hidden="1" customWidth="1"/>
    <col min="5" max="5" width="9.140625" style="26" hidden="1" customWidth="1"/>
    <col min="6" max="6" width="8.42578125" style="26" hidden="1" customWidth="1"/>
    <col min="7" max="8" width="9.140625" style="26" hidden="1" customWidth="1"/>
    <col min="9" max="12" width="9.140625" style="26" hidden="1" customWidth="1" outlineLevel="1"/>
    <col min="13" max="22" width="9.28515625" style="26" hidden="1" customWidth="1" outlineLevel="1"/>
    <col min="23" max="23" width="9.28515625" style="26" customWidth="1" collapsed="1"/>
    <col min="24" max="26" width="9.28515625" style="26" customWidth="1"/>
    <col min="27" max="28" width="10.140625" style="26" customWidth="1"/>
    <col min="29" max="30" width="10.140625" style="26" bestFit="1" customWidth="1"/>
    <col min="31" max="32" width="9" style="26" bestFit="1" customWidth="1"/>
    <col min="33" max="16384" width="9.140625" style="26"/>
  </cols>
  <sheetData>
    <row r="1" spans="1:33" x14ac:dyDescent="0.25">
      <c r="A1" s="25" t="s">
        <v>53</v>
      </c>
    </row>
    <row r="2" spans="1:33" x14ac:dyDescent="0.25">
      <c r="A2" s="26" t="s">
        <v>18</v>
      </c>
    </row>
    <row r="3" spans="1:33" x14ac:dyDescent="0.25">
      <c r="A3" s="26" t="s">
        <v>24</v>
      </c>
    </row>
    <row r="4" spans="1:33" x14ac:dyDescent="0.25">
      <c r="AA4" s="27"/>
      <c r="AB4" s="27"/>
      <c r="AC4" s="27"/>
      <c r="AD4" s="27"/>
      <c r="AE4" s="27"/>
      <c r="AF4" s="27"/>
    </row>
    <row r="5" spans="1:33" x14ac:dyDescent="0.25">
      <c r="AA5" s="28"/>
      <c r="AB5" s="28"/>
      <c r="AC5" s="28"/>
      <c r="AD5" s="28"/>
      <c r="AE5" s="28"/>
      <c r="AF5" s="28"/>
    </row>
    <row r="6" spans="1:33" x14ac:dyDescent="0.25">
      <c r="A6" s="29" t="s">
        <v>19</v>
      </c>
      <c r="B6" s="29" t="s">
        <v>27</v>
      </c>
      <c r="C6" s="29" t="s">
        <v>26</v>
      </c>
      <c r="D6" s="29" t="s">
        <v>25</v>
      </c>
      <c r="E6" s="29" t="s">
        <v>14</v>
      </c>
      <c r="F6" s="29" t="s">
        <v>15</v>
      </c>
      <c r="G6" s="29" t="s">
        <v>16</v>
      </c>
      <c r="H6" s="29" t="s">
        <v>17</v>
      </c>
      <c r="I6" s="29" t="s">
        <v>0</v>
      </c>
      <c r="J6" s="29" t="s">
        <v>1</v>
      </c>
      <c r="K6" s="29" t="s">
        <v>2</v>
      </c>
      <c r="L6" s="29" t="s">
        <v>3</v>
      </c>
      <c r="M6" s="29" t="s">
        <v>4</v>
      </c>
      <c r="N6" s="29" t="s">
        <v>5</v>
      </c>
      <c r="O6" s="29" t="s">
        <v>6</v>
      </c>
      <c r="P6" s="29" t="s">
        <v>7</v>
      </c>
      <c r="Q6" s="29" t="s">
        <v>8</v>
      </c>
      <c r="R6" s="29" t="s">
        <v>9</v>
      </c>
      <c r="S6" s="29" t="s">
        <v>10</v>
      </c>
      <c r="T6" s="29" t="s">
        <v>11</v>
      </c>
      <c r="U6" s="29" t="s">
        <v>12</v>
      </c>
      <c r="V6" s="29" t="s">
        <v>13</v>
      </c>
      <c r="W6" s="29" t="s">
        <v>20</v>
      </c>
      <c r="X6" s="29" t="s">
        <v>21</v>
      </c>
      <c r="Y6" s="29" t="s">
        <v>22</v>
      </c>
      <c r="Z6" s="29" t="s">
        <v>28</v>
      </c>
      <c r="AA6" s="29" t="s">
        <v>29</v>
      </c>
      <c r="AB6" s="29" t="s">
        <v>55</v>
      </c>
      <c r="AC6" s="29" t="s">
        <v>58</v>
      </c>
      <c r="AD6" s="29" t="s">
        <v>63</v>
      </c>
      <c r="AE6" s="29" t="s">
        <v>65</v>
      </c>
      <c r="AF6" s="29" t="s">
        <v>67</v>
      </c>
      <c r="AG6" s="29" t="s">
        <v>69</v>
      </c>
    </row>
    <row r="8" spans="1:33" x14ac:dyDescent="0.25">
      <c r="A8" s="26" t="s">
        <v>51</v>
      </c>
      <c r="B8" s="30">
        <v>6.13E-2</v>
      </c>
      <c r="C8" s="30">
        <v>0.19600000000000001</v>
      </c>
      <c r="D8" s="30">
        <v>0.1779</v>
      </c>
      <c r="E8" s="30">
        <v>0.21990000000000001</v>
      </c>
      <c r="F8" s="30">
        <v>0.17760000000000001</v>
      </c>
      <c r="G8" s="30">
        <v>0.1779</v>
      </c>
      <c r="H8" s="30">
        <v>0.1938</v>
      </c>
      <c r="I8" s="30">
        <v>0.2253</v>
      </c>
      <c r="J8" s="30">
        <v>0.21060000000000001</v>
      </c>
      <c r="K8" s="30">
        <v>0.2195</v>
      </c>
      <c r="L8" s="30">
        <v>0.21403</v>
      </c>
      <c r="M8" s="30">
        <v>0.25590000000000002</v>
      </c>
      <c r="N8" s="30">
        <v>0.31259999999999999</v>
      </c>
      <c r="O8" s="30">
        <v>0.34699999999999998</v>
      </c>
      <c r="P8" s="30">
        <v>0.34360000000000002</v>
      </c>
      <c r="Q8" s="30">
        <v>0.3327</v>
      </c>
      <c r="R8" s="30">
        <v>0.33989999999999998</v>
      </c>
      <c r="S8" s="30">
        <v>0.39850000000000002</v>
      </c>
      <c r="T8" s="30">
        <v>0.4</v>
      </c>
      <c r="U8" s="30">
        <v>0.39410000000000001</v>
      </c>
      <c r="V8" s="30">
        <v>0.46010000000000001</v>
      </c>
      <c r="W8" s="30">
        <v>0.54710000000000003</v>
      </c>
      <c r="X8" s="30">
        <v>0.505</v>
      </c>
      <c r="Y8" s="30">
        <v>0.53580000000000005</v>
      </c>
      <c r="Z8" s="30">
        <v>0.54990000000000006</v>
      </c>
      <c r="AA8" s="30">
        <v>0.56579999999999997</v>
      </c>
      <c r="AB8" s="30">
        <v>0.64300000000000002</v>
      </c>
      <c r="AC8" s="30">
        <v>0.59989999999999999</v>
      </c>
      <c r="AD8" s="30">
        <v>0.64139999999999997</v>
      </c>
      <c r="AE8" s="30">
        <v>0.65900000000000003</v>
      </c>
      <c r="AF8" s="30">
        <v>0.67400000000000004</v>
      </c>
      <c r="AG8" s="30">
        <v>0.59570000000000001</v>
      </c>
    </row>
    <row r="9" spans="1:33" x14ac:dyDescent="0.25">
      <c r="A9" s="26" t="s">
        <v>59</v>
      </c>
      <c r="B9" s="31"/>
      <c r="C9" s="31">
        <f>C8-B8</f>
        <v>0.13470000000000001</v>
      </c>
      <c r="D9" s="31">
        <f>D8-C8</f>
        <v>-1.8100000000000005E-2</v>
      </c>
      <c r="E9" s="31">
        <f>E8-D8</f>
        <v>4.200000000000001E-2</v>
      </c>
      <c r="F9" s="31">
        <f>F8-E8</f>
        <v>-4.2300000000000004E-2</v>
      </c>
      <c r="G9" s="31">
        <f t="shared" ref="G9:V9" si="0">G8-F8</f>
        <v>2.9999999999999472E-4</v>
      </c>
      <c r="H9" s="31">
        <f t="shared" si="0"/>
        <v>1.5899999999999997E-2</v>
      </c>
      <c r="I9" s="31">
        <f t="shared" si="0"/>
        <v>3.15E-2</v>
      </c>
      <c r="J9" s="31">
        <f t="shared" si="0"/>
        <v>-1.4699999999999991E-2</v>
      </c>
      <c r="K9" s="31">
        <f t="shared" si="0"/>
        <v>8.8999999999999913E-3</v>
      </c>
      <c r="L9" s="31">
        <f t="shared" si="0"/>
        <v>-5.4700000000000026E-3</v>
      </c>
      <c r="M9" s="31">
        <f t="shared" si="0"/>
        <v>4.1870000000000018E-2</v>
      </c>
      <c r="N9" s="31">
        <f t="shared" si="0"/>
        <v>5.6699999999999973E-2</v>
      </c>
      <c r="O9" s="31">
        <f t="shared" si="0"/>
        <v>3.4399999999999986E-2</v>
      </c>
      <c r="P9" s="31">
        <f t="shared" si="0"/>
        <v>-3.3999999999999586E-3</v>
      </c>
      <c r="Q9" s="31">
        <f t="shared" si="0"/>
        <v>-1.0900000000000021E-2</v>
      </c>
      <c r="R9" s="31">
        <f t="shared" si="0"/>
        <v>7.1999999999999842E-3</v>
      </c>
      <c r="S9" s="31">
        <f t="shared" si="0"/>
        <v>5.8600000000000041E-2</v>
      </c>
      <c r="T9" s="31">
        <f t="shared" si="0"/>
        <v>1.5000000000000013E-3</v>
      </c>
      <c r="U9" s="31">
        <f t="shared" si="0"/>
        <v>-5.9000000000000163E-3</v>
      </c>
      <c r="V9" s="31">
        <f t="shared" si="0"/>
        <v>6.6000000000000003E-2</v>
      </c>
      <c r="W9" s="31">
        <f t="shared" ref="W9" si="1">W8-V8</f>
        <v>8.7000000000000022E-2</v>
      </c>
      <c r="X9" s="31">
        <f t="shared" ref="X9" si="2">X8-W8</f>
        <v>-4.2100000000000026E-2</v>
      </c>
      <c r="Y9" s="31">
        <f t="shared" ref="Y9" si="3">Y8-X8</f>
        <v>3.080000000000005E-2</v>
      </c>
      <c r="Z9" s="31">
        <f t="shared" ref="Z9" si="4">Z8-Y8</f>
        <v>1.4100000000000001E-2</v>
      </c>
      <c r="AA9" s="31">
        <f t="shared" ref="AA9" si="5">AA8-Z8</f>
        <v>1.5899999999999914E-2</v>
      </c>
      <c r="AB9" s="31">
        <f t="shared" ref="AB9:AG9" si="6">AB8-AA8</f>
        <v>7.7200000000000046E-2</v>
      </c>
      <c r="AC9" s="31">
        <f t="shared" si="6"/>
        <v>-4.3100000000000027E-2</v>
      </c>
      <c r="AD9" s="31">
        <f t="shared" si="6"/>
        <v>4.1499999999999981E-2</v>
      </c>
      <c r="AE9" s="31">
        <f t="shared" si="6"/>
        <v>1.760000000000006E-2</v>
      </c>
      <c r="AF9" s="31">
        <f t="shared" si="6"/>
        <v>1.5000000000000013E-2</v>
      </c>
      <c r="AG9" s="31">
        <f t="shared" si="6"/>
        <v>-7.8300000000000036E-2</v>
      </c>
    </row>
    <row r="10" spans="1:33" x14ac:dyDescent="0.25">
      <c r="A10" s="26" t="s">
        <v>60</v>
      </c>
      <c r="B10" s="32"/>
      <c r="C10" s="32">
        <f>C9/B8</f>
        <v>2.1973898858075045</v>
      </c>
      <c r="D10" s="32">
        <f>D9/C8</f>
        <v>-9.2346938775510229E-2</v>
      </c>
      <c r="E10" s="32">
        <f>E9/D8</f>
        <v>0.23608768971332214</v>
      </c>
      <c r="F10" s="32">
        <f>F9/E8</f>
        <v>-0.19236016371077763</v>
      </c>
      <c r="G10" s="32">
        <f t="shared" ref="G10:V10" si="7">G9/F8</f>
        <v>1.6891891891891594E-3</v>
      </c>
      <c r="H10" s="32">
        <f t="shared" si="7"/>
        <v>8.9376053962900492E-2</v>
      </c>
      <c r="I10" s="32">
        <f t="shared" si="7"/>
        <v>0.16253869969040247</v>
      </c>
      <c r="J10" s="32">
        <f t="shared" si="7"/>
        <v>-6.5246338215712338E-2</v>
      </c>
      <c r="K10" s="32">
        <f t="shared" si="7"/>
        <v>4.2260208926875549E-2</v>
      </c>
      <c r="L10" s="32">
        <f t="shared" si="7"/>
        <v>-2.4920273348519373E-2</v>
      </c>
      <c r="M10" s="32">
        <f t="shared" si="7"/>
        <v>0.19562678129234229</v>
      </c>
      <c r="N10" s="32">
        <f t="shared" si="7"/>
        <v>0.22157092614302451</v>
      </c>
      <c r="O10" s="32">
        <f t="shared" si="7"/>
        <v>0.11004478566858601</v>
      </c>
      <c r="P10" s="32">
        <f t="shared" si="7"/>
        <v>-9.7982708933716401E-3</v>
      </c>
      <c r="Q10" s="32">
        <f t="shared" si="7"/>
        <v>-3.1722933643771885E-2</v>
      </c>
      <c r="R10" s="32">
        <f t="shared" si="7"/>
        <v>2.1641118124436382E-2</v>
      </c>
      <c r="S10" s="32">
        <f t="shared" si="7"/>
        <v>0.17240364813180359</v>
      </c>
      <c r="T10" s="32">
        <f t="shared" si="7"/>
        <v>3.7641154328732778E-3</v>
      </c>
      <c r="U10" s="32">
        <f t="shared" si="7"/>
        <v>-1.4750000000000041E-2</v>
      </c>
      <c r="V10" s="32">
        <f t="shared" si="7"/>
        <v>0.16747018523217458</v>
      </c>
      <c r="W10" s="32">
        <f t="shared" ref="W10" si="8">W9/V8</f>
        <v>0.18908932840686812</v>
      </c>
      <c r="X10" s="32">
        <f t="shared" ref="X10" si="9">X9/W8</f>
        <v>-7.6951197221714535E-2</v>
      </c>
      <c r="Y10" s="32">
        <f t="shared" ref="Y10" si="10">Y9/X8</f>
        <v>6.0990099009901086E-2</v>
      </c>
      <c r="Z10" s="32">
        <f t="shared" ref="Z10" si="11">Z9/Y8</f>
        <v>2.6315789473684209E-2</v>
      </c>
      <c r="AA10" s="32">
        <f t="shared" ref="AA10" si="12">AA9/Z8</f>
        <v>2.8914348063284075E-2</v>
      </c>
      <c r="AB10" s="32">
        <f t="shared" ref="AB10:AG10" si="13">AB9/AA8</f>
        <v>0.13644397313538362</v>
      </c>
      <c r="AC10" s="32">
        <f t="shared" si="13"/>
        <v>-6.7029548989113577E-2</v>
      </c>
      <c r="AD10" s="32">
        <f t="shared" si="13"/>
        <v>6.9178196366060984E-2</v>
      </c>
      <c r="AE10" s="32">
        <f t="shared" si="13"/>
        <v>2.7439975054568227E-2</v>
      </c>
      <c r="AF10" s="32">
        <f t="shared" si="13"/>
        <v>2.2761760242792129E-2</v>
      </c>
      <c r="AG10" s="32">
        <f t="shared" si="13"/>
        <v>-0.11617210682492586</v>
      </c>
    </row>
    <row r="14" spans="1:33" x14ac:dyDescent="0.25">
      <c r="A14" s="29" t="s">
        <v>19</v>
      </c>
      <c r="B14" s="29" t="s">
        <v>27</v>
      </c>
      <c r="C14" s="29" t="s">
        <v>26</v>
      </c>
      <c r="D14" s="29" t="s">
        <v>25</v>
      </c>
      <c r="E14" s="29" t="s">
        <v>14</v>
      </c>
      <c r="F14" s="29" t="s">
        <v>15</v>
      </c>
      <c r="G14" s="29" t="s">
        <v>16</v>
      </c>
      <c r="H14" s="29" t="s">
        <v>17</v>
      </c>
      <c r="I14" s="29" t="s">
        <v>0</v>
      </c>
      <c r="J14" s="29" t="s">
        <v>1</v>
      </c>
      <c r="K14" s="29" t="s">
        <v>2</v>
      </c>
      <c r="L14" s="29" t="s">
        <v>3</v>
      </c>
      <c r="M14" s="29" t="s">
        <v>4</v>
      </c>
      <c r="N14" s="29" t="s">
        <v>5</v>
      </c>
      <c r="O14" s="29" t="s">
        <v>6</v>
      </c>
      <c r="P14" s="29" t="s">
        <v>7</v>
      </c>
      <c r="Q14" s="29" t="s">
        <v>8</v>
      </c>
      <c r="R14" s="29" t="s">
        <v>9</v>
      </c>
      <c r="S14" s="29" t="s">
        <v>10</v>
      </c>
      <c r="T14" s="29" t="s">
        <v>11</v>
      </c>
      <c r="U14" s="29" t="s">
        <v>12</v>
      </c>
      <c r="V14" s="29" t="s">
        <v>13</v>
      </c>
      <c r="W14" s="29" t="s">
        <v>20</v>
      </c>
      <c r="X14" s="29" t="s">
        <v>21</v>
      </c>
      <c r="Y14" s="29" t="s">
        <v>22</v>
      </c>
      <c r="Z14" s="29" t="s">
        <v>28</v>
      </c>
      <c r="AA14" s="29" t="s">
        <v>29</v>
      </c>
      <c r="AB14" s="29" t="s">
        <v>55</v>
      </c>
      <c r="AC14" s="29" t="s">
        <v>58</v>
      </c>
      <c r="AD14" s="29" t="s">
        <v>63</v>
      </c>
      <c r="AE14" s="29" t="s">
        <v>65</v>
      </c>
      <c r="AF14" s="29" t="s">
        <v>67</v>
      </c>
      <c r="AG14" s="29" t="s">
        <v>69</v>
      </c>
    </row>
    <row r="16" spans="1:33" x14ac:dyDescent="0.25">
      <c r="A16" s="26" t="s">
        <v>23</v>
      </c>
      <c r="B16" s="30">
        <v>9.98E-2</v>
      </c>
      <c r="C16" s="30">
        <v>9.3100000000000002E-2</v>
      </c>
      <c r="D16" s="30">
        <v>8.3199999999999996E-2</v>
      </c>
      <c r="E16" s="30">
        <v>8.6800000000000002E-2</v>
      </c>
      <c r="F16" s="30">
        <v>7.9500000000000001E-2</v>
      </c>
      <c r="G16" s="30">
        <v>8.1199999999999994E-2</v>
      </c>
      <c r="H16" s="30">
        <v>8.8300000000000003E-2</v>
      </c>
      <c r="I16" s="30">
        <v>8.6699999999999999E-2</v>
      </c>
      <c r="J16" s="30">
        <v>8.5099999999999995E-2</v>
      </c>
      <c r="K16" s="30">
        <v>9.3399999999999997E-2</v>
      </c>
      <c r="L16" s="30">
        <v>9.0399999999999994E-2</v>
      </c>
      <c r="M16" s="30">
        <v>9.4299999999999995E-2</v>
      </c>
      <c r="N16" s="30">
        <v>9.8100000000000007E-2</v>
      </c>
      <c r="O16" s="30">
        <v>7.4800000000000005E-2</v>
      </c>
      <c r="P16" s="33">
        <v>9.2399999999999996E-2</v>
      </c>
      <c r="Q16" s="33">
        <v>0.1079</v>
      </c>
      <c r="R16" s="33">
        <v>9.5699999999999993E-2</v>
      </c>
      <c r="S16" s="33">
        <v>0.1024</v>
      </c>
      <c r="T16" s="33">
        <v>0.1003</v>
      </c>
      <c r="U16" s="33">
        <v>8.1799999999999998E-2</v>
      </c>
      <c r="V16" s="33">
        <v>9.1700000000000004E-2</v>
      </c>
      <c r="W16" s="30">
        <v>0.112</v>
      </c>
      <c r="X16" s="30">
        <v>0.11700000000000001</v>
      </c>
      <c r="Y16" s="30">
        <v>0.11990000000000001</v>
      </c>
      <c r="Z16" s="30">
        <v>0.1193</v>
      </c>
      <c r="AA16" s="30">
        <v>0.14499999999999999</v>
      </c>
      <c r="AB16" s="30">
        <v>0.14749999999999999</v>
      </c>
      <c r="AC16" s="30">
        <v>0.14610000000000001</v>
      </c>
      <c r="AD16" s="30">
        <v>0.1482</v>
      </c>
      <c r="AE16" s="30">
        <v>0.14960000000000001</v>
      </c>
      <c r="AF16" s="30">
        <v>0.14599999999999999</v>
      </c>
      <c r="AG16" s="30">
        <v>0.12230000000000001</v>
      </c>
    </row>
    <row r="17" spans="1:33" x14ac:dyDescent="0.25">
      <c r="A17" s="26" t="s">
        <v>61</v>
      </c>
      <c r="B17" s="31"/>
      <c r="C17" s="31">
        <f>C16-B16</f>
        <v>-6.6999999999999976E-3</v>
      </c>
      <c r="D17" s="31">
        <f>D16-C16</f>
        <v>-9.900000000000006E-3</v>
      </c>
      <c r="E17" s="31">
        <f>E16-D16</f>
        <v>3.600000000000006E-3</v>
      </c>
      <c r="F17" s="31">
        <f>F16-E16</f>
        <v>-7.3000000000000009E-3</v>
      </c>
      <c r="G17" s="31">
        <f t="shared" ref="G17" si="14">G16-F16</f>
        <v>1.6999999999999932E-3</v>
      </c>
      <c r="H17" s="31">
        <f t="shared" ref="H17" si="15">H16-G16</f>
        <v>7.1000000000000091E-3</v>
      </c>
      <c r="I17" s="31">
        <f t="shared" ref="I17" si="16">I16-H16</f>
        <v>-1.6000000000000042E-3</v>
      </c>
      <c r="J17" s="31">
        <f t="shared" ref="J17" si="17">J16-I16</f>
        <v>-1.6000000000000042E-3</v>
      </c>
      <c r="K17" s="31">
        <f t="shared" ref="K17" si="18">K16-J16</f>
        <v>8.3000000000000018E-3</v>
      </c>
      <c r="L17" s="31">
        <f t="shared" ref="L17" si="19">L16-K16</f>
        <v>-3.0000000000000027E-3</v>
      </c>
      <c r="M17" s="31">
        <f t="shared" ref="M17" si="20">M16-L16</f>
        <v>3.9000000000000007E-3</v>
      </c>
      <c r="N17" s="31">
        <f t="shared" ref="N17" si="21">N16-M16</f>
        <v>3.8000000000000117E-3</v>
      </c>
      <c r="O17" s="31">
        <f t="shared" ref="O17" si="22">O16-N16</f>
        <v>-2.3300000000000001E-2</v>
      </c>
      <c r="P17" s="31">
        <f t="shared" ref="P17" si="23">P16-O16</f>
        <v>1.7599999999999991E-2</v>
      </c>
      <c r="Q17" s="31">
        <f t="shared" ref="Q17" si="24">Q16-P16</f>
        <v>1.55E-2</v>
      </c>
      <c r="R17" s="31">
        <f t="shared" ref="R17" si="25">R16-Q16</f>
        <v>-1.2200000000000003E-2</v>
      </c>
      <c r="S17" s="31">
        <f t="shared" ref="S17" si="26">S16-R16</f>
        <v>6.7000000000000115E-3</v>
      </c>
      <c r="T17" s="31">
        <f t="shared" ref="T17" si="27">T16-S16</f>
        <v>-2.1000000000000046E-3</v>
      </c>
      <c r="U17" s="31">
        <f t="shared" ref="U17" si="28">U16-T16</f>
        <v>-1.8500000000000003E-2</v>
      </c>
      <c r="V17" s="31">
        <f t="shared" ref="V17" si="29">V16-U16</f>
        <v>9.900000000000006E-3</v>
      </c>
      <c r="W17" s="31">
        <f t="shared" ref="W17" si="30">W16-V16</f>
        <v>2.0299999999999999E-2</v>
      </c>
      <c r="X17" s="31">
        <f t="shared" ref="X17" si="31">X16-W16</f>
        <v>5.0000000000000044E-3</v>
      </c>
      <c r="Y17" s="31">
        <f t="shared" ref="Y17" si="32">Y16-X16</f>
        <v>2.8999999999999998E-3</v>
      </c>
      <c r="Z17" s="31">
        <f t="shared" ref="Z17" si="33">Z16-Y16</f>
        <v>-6.0000000000000331E-4</v>
      </c>
      <c r="AA17" s="31">
        <f t="shared" ref="AA17" si="34">AA16-Z16</f>
        <v>2.5699999999999987E-2</v>
      </c>
      <c r="AB17" s="31">
        <f t="shared" ref="AB17:AG17" si="35">AB16-AA16</f>
        <v>2.5000000000000022E-3</v>
      </c>
      <c r="AC17" s="31">
        <f t="shared" si="35"/>
        <v>-1.3999999999999846E-3</v>
      </c>
      <c r="AD17" s="31">
        <f t="shared" si="35"/>
        <v>2.0999999999999908E-3</v>
      </c>
      <c r="AE17" s="31">
        <f t="shared" si="35"/>
        <v>1.4000000000000123E-3</v>
      </c>
      <c r="AF17" s="31">
        <f t="shared" si="35"/>
        <v>-3.6000000000000199E-3</v>
      </c>
      <c r="AG17" s="31">
        <f t="shared" si="35"/>
        <v>-2.3699999999999985E-2</v>
      </c>
    </row>
    <row r="18" spans="1:33" x14ac:dyDescent="0.25">
      <c r="A18" s="26" t="s">
        <v>60</v>
      </c>
      <c r="B18" s="32"/>
      <c r="C18" s="32">
        <f>C17/B16</f>
        <v>-6.7134268537074118E-2</v>
      </c>
      <c r="D18" s="32">
        <f>D17/C16</f>
        <v>-0.10633727175080565</v>
      </c>
      <c r="E18" s="32">
        <f>E17/D16</f>
        <v>4.3269230769230844E-2</v>
      </c>
      <c r="F18" s="32">
        <f>F17/E16</f>
        <v>-8.4101382488479273E-2</v>
      </c>
      <c r="G18" s="32">
        <f t="shared" ref="G18" si="36">G17/F16</f>
        <v>2.1383647798742054E-2</v>
      </c>
      <c r="H18" s="32">
        <f t="shared" ref="H18" si="37">H17/G16</f>
        <v>8.7438423645320312E-2</v>
      </c>
      <c r="I18" s="32">
        <f t="shared" ref="I18" si="38">I17/H16</f>
        <v>-1.8120045300113297E-2</v>
      </c>
      <c r="J18" s="32">
        <f t="shared" ref="J18" si="39">J17/I16</f>
        <v>-1.8454440599769369E-2</v>
      </c>
      <c r="K18" s="32">
        <f t="shared" ref="K18" si="40">K17/J16</f>
        <v>9.7532314923619301E-2</v>
      </c>
      <c r="L18" s="32">
        <f t="shared" ref="L18" si="41">L17/K16</f>
        <v>-3.2119914346895102E-2</v>
      </c>
      <c r="M18" s="32">
        <f t="shared" ref="M18" si="42">M17/L16</f>
        <v>4.3141592920353994E-2</v>
      </c>
      <c r="N18" s="32">
        <f t="shared" ref="N18" si="43">N17/M16</f>
        <v>4.0296924708377646E-2</v>
      </c>
      <c r="O18" s="32">
        <f t="shared" ref="O18" si="44">O17/N16</f>
        <v>-0.23751274209989806</v>
      </c>
      <c r="P18" s="32">
        <f t="shared" ref="P18" si="45">P17/O16</f>
        <v>0.23529411764705868</v>
      </c>
      <c r="Q18" s="32">
        <f t="shared" ref="Q18" si="46">Q17/P16</f>
        <v>0.16774891774891776</v>
      </c>
      <c r="R18" s="32">
        <f t="shared" ref="R18" si="47">R17/Q16</f>
        <v>-0.11306765523632996</v>
      </c>
      <c r="S18" s="32">
        <f t="shared" ref="S18" si="48">S17/R16</f>
        <v>7.0010449320794269E-2</v>
      </c>
      <c r="T18" s="32">
        <f t="shared" ref="T18" si="49">T17/S16</f>
        <v>-2.0507812500000045E-2</v>
      </c>
      <c r="U18" s="32">
        <f t="shared" ref="U18" si="50">U17/T16</f>
        <v>-0.1844466600199402</v>
      </c>
      <c r="V18" s="32">
        <f t="shared" ref="V18" si="51">V17/U16</f>
        <v>0.12102689486552574</v>
      </c>
      <c r="W18" s="32">
        <f t="shared" ref="W18" si="52">W17/V16</f>
        <v>0.2213740458015267</v>
      </c>
      <c r="X18" s="32">
        <f t="shared" ref="X18" si="53">X17/W16</f>
        <v>4.4642857142857179E-2</v>
      </c>
      <c r="Y18" s="32">
        <f t="shared" ref="Y18" si="54">Y17/X16</f>
        <v>2.4786324786324782E-2</v>
      </c>
      <c r="Z18" s="32">
        <f t="shared" ref="Z18" si="55">Z17/Y16</f>
        <v>-5.0041701417848482E-3</v>
      </c>
      <c r="AA18" s="32">
        <f t="shared" ref="AA18" si="56">AA17/Z16</f>
        <v>0.21542330259849107</v>
      </c>
      <c r="AB18" s="32">
        <f t="shared" ref="AB18:AG18" si="57">AB17/AA16</f>
        <v>1.7241379310344845E-2</v>
      </c>
      <c r="AC18" s="32">
        <f t="shared" si="57"/>
        <v>-9.491525423728709E-3</v>
      </c>
      <c r="AD18" s="32">
        <f t="shared" si="57"/>
        <v>1.4373716632443467E-2</v>
      </c>
      <c r="AE18" s="32">
        <f t="shared" si="57"/>
        <v>9.446693657220057E-3</v>
      </c>
      <c r="AF18" s="32">
        <f t="shared" si="57"/>
        <v>-2.4064171122994783E-2</v>
      </c>
      <c r="AG18" s="32">
        <f t="shared" si="57"/>
        <v>-0.16232876712328759</v>
      </c>
    </row>
    <row r="21" spans="1:33" x14ac:dyDescent="0.25">
      <c r="A21" s="26" t="s">
        <v>52</v>
      </c>
    </row>
    <row r="25" spans="1:33" x14ac:dyDescent="0.25">
      <c r="A25" s="26" t="s">
        <v>54</v>
      </c>
    </row>
  </sheetData>
  <phoneticPr fontId="15" type="noConversion"/>
  <pageMargins left="0" right="0" top="0.75" bottom="0.75" header="0.3" footer="0.3"/>
  <pageSetup paperSize="17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8" ma:contentTypeDescription="Create a new document." ma:contentTypeScope="" ma:versionID="4cf149d62395657f3829c955f2221cb1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6ea146b23d12d01cb92cbead6e554c51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Props1.xml><?xml version="1.0" encoding="utf-8"?>
<ds:datastoreItem xmlns:ds="http://schemas.openxmlformats.org/officeDocument/2006/customXml" ds:itemID="{7554AA12-83B3-482E-9394-6E62E78B3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BD51F-12D2-4080-9C72-321336BF4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9EFF0-E40C-4375-8E10-10330A266570}">
  <ds:schemaRefs>
    <ds:schemaRef ds:uri="http://schemas.openxmlformats.org/package/2006/metadata/core-properties"/>
    <ds:schemaRef ds:uri="http://purl.org/dc/elements/1.1/"/>
    <ds:schemaRef ds:uri="fce1a9b3-876c-481d-9ebf-ee1ba0063a5f"/>
    <ds:schemaRef ds:uri="http://schemas.microsoft.com/sharepoint/v3"/>
    <ds:schemaRef ds:uri="http://purl.org/dc/terms/"/>
    <ds:schemaRef ds:uri="http://schemas.microsoft.com/office/2006/metadata/properties"/>
    <ds:schemaRef ds:uri="13157ccd-cfd1-435b-b54a-77ed15165e25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Fringe Benefit Expense History</vt:lpstr>
      <vt:lpstr>Pension Plan Rate History</vt:lpstr>
      <vt:lpstr>'Fringe Benefit Expense History'!Print_Area</vt:lpstr>
    </vt:vector>
  </TitlesOfParts>
  <Company>Central Connecticut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BPW</dc:creator>
  <cp:lastModifiedBy>Contrata, Ann (Budget)</cp:lastModifiedBy>
  <cp:lastPrinted>2023-10-13T18:11:55Z</cp:lastPrinted>
  <dcterms:created xsi:type="dcterms:W3CDTF">2013-04-04T15:58:47Z</dcterms:created>
  <dcterms:modified xsi:type="dcterms:W3CDTF">2023-11-21T19:15:56Z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872000</vt:r8>
  </property>
  <property fmtid="{D5CDD505-2E9C-101B-9397-08002B2CF9AE}" pid="4" name="MediaServiceImageTags">
    <vt:lpwstr/>
  </property>
</Properties>
</file>