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csu.sharepoint.com/sites/BSO-BudgetOffice/Shared Documents/General/Web Site Page/FY23 Working Data/Student Help and Work Study/"/>
    </mc:Choice>
  </mc:AlternateContent>
  <xr:revisionPtr revIDLastSave="0" documentId="13_ncr:1_{7F0B5496-DBDC-4C22-90E2-7CE9B6B81D09}" xr6:coauthVersionLast="47" xr6:coauthVersionMax="47" xr10:uidLastSave="{00000000-0000-0000-0000-000000000000}"/>
  <bookViews>
    <workbookView xWindow="-120" yWindow="-120" windowWidth="29040" windowHeight="15840" tabRatio="733" xr2:uid="{00000000-000D-0000-FFFF-FFFF00000000}"/>
  </bookViews>
  <sheets>
    <sheet name="Summary Tab" sheetId="18" r:id="rId1"/>
    <sheet name="SH Minimum Wage Budget Increase" sheetId="5" r:id="rId2"/>
    <sheet name="History Minimum Wage Rates" sheetId="4" r:id="rId3"/>
    <sheet name="One-Time-Detail" sheetId="6" state="hidden" r:id="rId4"/>
    <sheet name="FY23 By Division" sheetId="19" r:id="rId5"/>
    <sheet name="FY23 by Account" sheetId="17" r:id="rId6"/>
    <sheet name="Federal WS Match" sheetId="20" r:id="rId7"/>
  </sheets>
  <definedNames>
    <definedName name="_xlnm._FilterDatabase" localSheetId="6" hidden="1">'Federal WS Match'!$A$4:$H$53</definedName>
    <definedName name="_xlnm._FilterDatabase" localSheetId="5" hidden="1">'FY23 by Account'!$A$4:$H$168</definedName>
    <definedName name="_xlnm._FilterDatabase" localSheetId="4" hidden="1">'FY23 By Division'!$A$4:$H$4</definedName>
    <definedName name="_xlnm.Print_Area" localSheetId="5">'FY23 by Account'!$A$1:$H$195</definedName>
    <definedName name="_xlnm.Print_Area" localSheetId="4">'FY23 By Division'!$A$1:$H$175</definedName>
    <definedName name="_xlnm.Print_Titles" localSheetId="5">'FY23 by Account'!$1:$4</definedName>
    <definedName name="_xlnm.Print_Titles" localSheetId="4">'FY23 By Division'!$1:$4</definedName>
    <definedName name="_xlnm.Print_Titles" localSheetId="3">'One-Time-Detail'!$1:$2</definedName>
    <definedName name="_xlnm.Print_Titles" localSheetId="1">'SH Minimum Wage Budget Increase'!$1:$3</definedName>
    <definedName name="_xlnm.Print_Titles" localSheetId="0">'Summary Tab'!$1:$1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8" l="1"/>
  <c r="D72" i="18"/>
  <c r="E72" i="18"/>
  <c r="F72" i="18"/>
  <c r="G72" i="18"/>
  <c r="H72" i="18"/>
  <c r="I72" i="18"/>
  <c r="J72" i="18"/>
  <c r="K72" i="18"/>
  <c r="B72" i="18"/>
  <c r="C19" i="18"/>
  <c r="D19" i="18"/>
  <c r="E19" i="18"/>
  <c r="F19" i="18"/>
  <c r="G19" i="18"/>
  <c r="H19" i="18"/>
  <c r="I19" i="18"/>
  <c r="J19" i="18"/>
  <c r="K19" i="18"/>
  <c r="B19" i="18"/>
  <c r="B61" i="18"/>
  <c r="C61" i="18"/>
  <c r="D61" i="18"/>
  <c r="E61" i="18"/>
  <c r="F61" i="18"/>
  <c r="B62" i="18"/>
  <c r="C62" i="18"/>
  <c r="D62" i="18"/>
  <c r="E62" i="18"/>
  <c r="F62" i="18"/>
  <c r="B63" i="18"/>
  <c r="C63" i="18"/>
  <c r="D63" i="18"/>
  <c r="E63" i="18"/>
  <c r="F63" i="18"/>
  <c r="B64" i="18"/>
  <c r="C64" i="18"/>
  <c r="D64" i="18"/>
  <c r="E64" i="18"/>
  <c r="F64" i="18"/>
  <c r="B65" i="18"/>
  <c r="C65" i="18"/>
  <c r="D65" i="18"/>
  <c r="E65" i="18"/>
  <c r="F65" i="18"/>
  <c r="B66" i="18"/>
  <c r="C66" i="18"/>
  <c r="D66" i="18"/>
  <c r="E66" i="18"/>
  <c r="F66" i="18"/>
  <c r="B67" i="18"/>
  <c r="C67" i="18"/>
  <c r="D67" i="18"/>
  <c r="E67" i="18"/>
  <c r="F67" i="18"/>
  <c r="B68" i="18"/>
  <c r="C68" i="18"/>
  <c r="D68" i="18"/>
  <c r="E68" i="18"/>
  <c r="F68" i="18"/>
  <c r="B69" i="18"/>
  <c r="C69" i="18"/>
  <c r="D69" i="18"/>
  <c r="E69" i="18"/>
  <c r="F69" i="18"/>
  <c r="B70" i="18"/>
  <c r="C70" i="18"/>
  <c r="D70" i="18"/>
  <c r="E70" i="18"/>
  <c r="F70" i="18"/>
  <c r="B71" i="18"/>
  <c r="C71" i="18"/>
  <c r="D71" i="18"/>
  <c r="E71" i="18"/>
  <c r="F71" i="18"/>
  <c r="F54" i="18"/>
  <c r="E54" i="18"/>
  <c r="D54" i="18"/>
  <c r="C54" i="18"/>
  <c r="B54" i="18"/>
  <c r="F37" i="18"/>
  <c r="E37" i="18"/>
  <c r="D37" i="18"/>
  <c r="C37" i="18"/>
  <c r="B37" i="18"/>
  <c r="K63" i="18"/>
  <c r="K66" i="18"/>
  <c r="K67" i="18"/>
  <c r="K69" i="18"/>
  <c r="K70" i="18"/>
  <c r="H54" i="20"/>
  <c r="H44" i="20"/>
  <c r="H19" i="20"/>
  <c r="H17" i="20"/>
  <c r="H14" i="20"/>
  <c r="H8" i="20"/>
  <c r="K54" i="18"/>
  <c r="H54" i="18"/>
  <c r="C73" i="18" l="1"/>
  <c r="E73" i="18"/>
  <c r="D73" i="18"/>
  <c r="B73" i="18"/>
  <c r="F73" i="18"/>
  <c r="H55" i="20"/>
  <c r="G54" i="18"/>
  <c r="J54" i="18"/>
  <c r="I54" i="18"/>
  <c r="F11" i="5"/>
  <c r="G19" i="5"/>
  <c r="H176" i="19"/>
  <c r="H149" i="19"/>
  <c r="H147" i="19"/>
  <c r="H58" i="19"/>
  <c r="H56" i="19"/>
  <c r="H50" i="19"/>
  <c r="H48" i="19"/>
  <c r="H40" i="19"/>
  <c r="H24" i="19"/>
  <c r="H8" i="19"/>
  <c r="H177" i="19" s="1"/>
  <c r="A18" i="4"/>
  <c r="A22" i="5"/>
  <c r="K36" i="18"/>
  <c r="K71" i="18" s="1"/>
  <c r="K26" i="18"/>
  <c r="K61" i="18" s="1"/>
  <c r="K29" i="18"/>
  <c r="K64" i="18" s="1"/>
  <c r="K33" i="18"/>
  <c r="K68" i="18" s="1"/>
  <c r="K30" i="18"/>
  <c r="K65" i="18" s="1"/>
  <c r="K27" i="18"/>
  <c r="K62" i="18" s="1"/>
  <c r="H169" i="17"/>
  <c r="H122" i="17"/>
  <c r="H75" i="17"/>
  <c r="H170" i="17" s="1"/>
  <c r="K37" i="18" l="1"/>
  <c r="K73" i="18"/>
  <c r="F19" i="5" l="1"/>
  <c r="J69" i="18" l="1"/>
  <c r="E19" i="5"/>
  <c r="I69" i="18"/>
  <c r="D6" i="5"/>
  <c r="J68" i="18" l="1"/>
  <c r="H71" i="18"/>
  <c r="J65" i="18"/>
  <c r="J70" i="18"/>
  <c r="I71" i="18"/>
  <c r="I65" i="18"/>
  <c r="J67" i="18"/>
  <c r="J71" i="18"/>
  <c r="J64" i="18"/>
  <c r="H61" i="18"/>
  <c r="J63" i="18"/>
  <c r="I37" i="18"/>
  <c r="G71" i="18"/>
  <c r="I61" i="18"/>
  <c r="J37" i="18"/>
  <c r="I66" i="18"/>
  <c r="J61" i="18"/>
  <c r="H66" i="18"/>
  <c r="J62" i="18"/>
  <c r="I67" i="18"/>
  <c r="G61" i="18"/>
  <c r="G66" i="18"/>
  <c r="I68" i="18"/>
  <c r="J66" i="18"/>
  <c r="I70" i="18"/>
  <c r="I64" i="18"/>
  <c r="I63" i="18"/>
  <c r="I62" i="18"/>
  <c r="D19" i="5"/>
  <c r="J73" i="18" l="1"/>
  <c r="I73" i="18"/>
  <c r="H69" i="18"/>
  <c r="H64" i="18"/>
  <c r="G69" i="18"/>
  <c r="H65" i="18" l="1"/>
  <c r="G68" i="18"/>
  <c r="H70" i="18"/>
  <c r="H68" i="18"/>
  <c r="H67" i="18"/>
  <c r="H62" i="18"/>
  <c r="H37" i="18"/>
  <c r="H63" i="18"/>
  <c r="H73" i="18" l="1"/>
  <c r="G67" i="18"/>
  <c r="G64" i="18"/>
  <c r="G70" i="18" l="1"/>
  <c r="G65" i="18"/>
  <c r="G63" i="18"/>
  <c r="G62" i="18"/>
  <c r="G37" i="18"/>
  <c r="G73" i="18" l="1"/>
  <c r="J11" i="6" l="1"/>
  <c r="C19" i="5" l="1"/>
  <c r="B19" i="5"/>
</calcChain>
</file>

<file path=xl/sharedStrings.xml><?xml version="1.0" encoding="utf-8"?>
<sst xmlns="http://schemas.openxmlformats.org/spreadsheetml/2006/main" count="2879" uniqueCount="314">
  <si>
    <t>612410</t>
  </si>
  <si>
    <t>ADMS01</t>
  </si>
  <si>
    <t>AFRS01</t>
  </si>
  <si>
    <t>Center for Africana Studies</t>
  </si>
  <si>
    <t>ALDV01</t>
  </si>
  <si>
    <t>Alumni Affairs &amp; Development Office</t>
  </si>
  <si>
    <t>ANTH01</t>
  </si>
  <si>
    <t>Anthropology Department</t>
  </si>
  <si>
    <t>APAY01</t>
  </si>
  <si>
    <t>Accounts Payable Office</t>
  </si>
  <si>
    <t>ART001</t>
  </si>
  <si>
    <t>Art Department</t>
  </si>
  <si>
    <t>BIOL01</t>
  </si>
  <si>
    <t>Biology Department</t>
  </si>
  <si>
    <t>BMS001</t>
  </si>
  <si>
    <t>Biomolecular Sciences Department</t>
  </si>
  <si>
    <t>BSRV06</t>
  </si>
  <si>
    <t>Fixed Expense - Fiscal Operations</t>
  </si>
  <si>
    <t>BURS01</t>
  </si>
  <si>
    <t>Bursar's Office</t>
  </si>
  <si>
    <t>BUSN01</t>
  </si>
  <si>
    <t>Office Dean of Business</t>
  </si>
  <si>
    <t>BUSN04</t>
  </si>
  <si>
    <t>SOB-Student Services and Advising</t>
  </si>
  <si>
    <t>CHEM01</t>
  </si>
  <si>
    <t>Chemistry &amp; Biochemistry Department</t>
  </si>
  <si>
    <t>CIE001</t>
  </si>
  <si>
    <t>Center for International Ed Office</t>
  </si>
  <si>
    <t>CLAS01</t>
  </si>
  <si>
    <t>COEN01</t>
  </si>
  <si>
    <t>Community Engagement Office</t>
  </si>
  <si>
    <t>CPO001</t>
  </si>
  <si>
    <t>Human Resources Office</t>
  </si>
  <si>
    <t>CPSC01</t>
  </si>
  <si>
    <t>Computer Science Department</t>
  </si>
  <si>
    <t>CRIM01</t>
  </si>
  <si>
    <t>EDUC01</t>
  </si>
  <si>
    <t>Office Dean of Ed &amp; Profess Studies</t>
  </si>
  <si>
    <t>EM0001</t>
  </si>
  <si>
    <t>Event Management Office</t>
  </si>
  <si>
    <t>ENGL01</t>
  </si>
  <si>
    <t>English Department</t>
  </si>
  <si>
    <t>ENGR01</t>
  </si>
  <si>
    <t>Engineering Department</t>
  </si>
  <si>
    <t>ESS001</t>
  </si>
  <si>
    <t>Pre-Collegiate and Access Services</t>
  </si>
  <si>
    <t>ESS002</t>
  </si>
  <si>
    <t>Learning Center</t>
  </si>
  <si>
    <t>FAID01</t>
  </si>
  <si>
    <t>Office of Financial Aid</t>
  </si>
  <si>
    <t>GEOG01</t>
  </si>
  <si>
    <t>Geography Department</t>
  </si>
  <si>
    <t>HIST01</t>
  </si>
  <si>
    <t>History Department</t>
  </si>
  <si>
    <t>Information Technology Services</t>
  </si>
  <si>
    <t>INFO03</t>
  </si>
  <si>
    <t>Info Tech Serv-User Support Serv</t>
  </si>
  <si>
    <t>JRNL01</t>
  </si>
  <si>
    <t>Journalism Department</t>
  </si>
  <si>
    <t>LIBR01</t>
  </si>
  <si>
    <t>Library Department</t>
  </si>
  <si>
    <t>MCAF01</t>
  </si>
  <si>
    <t>MEDI02</t>
  </si>
  <si>
    <t>IDTRC</t>
  </si>
  <si>
    <t>MEDI03</t>
  </si>
  <si>
    <t>Media Technology</t>
  </si>
  <si>
    <t>MLNG01</t>
  </si>
  <si>
    <t>MUSC01</t>
  </si>
  <si>
    <t>Music Department</t>
  </si>
  <si>
    <t>MUSC04</t>
  </si>
  <si>
    <t>Music Lab</t>
  </si>
  <si>
    <t>NURS01</t>
  </si>
  <si>
    <t>Nursing Department</t>
  </si>
  <si>
    <t>PEP001</t>
  </si>
  <si>
    <t>Physics &amp; Engineering Physics Dept</t>
  </si>
  <si>
    <t>PLAN01</t>
  </si>
  <si>
    <t>Institutional Research &amp; Assessment</t>
  </si>
  <si>
    <t>POLC01</t>
  </si>
  <si>
    <t>Police Department</t>
  </si>
  <si>
    <t>PREV01</t>
  </si>
  <si>
    <t>PSYC01</t>
  </si>
  <si>
    <t>Psychological Science Department</t>
  </si>
  <si>
    <t>PYED01</t>
  </si>
  <si>
    <t>RECR01</t>
  </si>
  <si>
    <t>Recreation</t>
  </si>
  <si>
    <t>REGS01</t>
  </si>
  <si>
    <t>Registrars Office</t>
  </si>
  <si>
    <t>RETN02</t>
  </si>
  <si>
    <t>Academic Center Student - Athletes</t>
  </si>
  <si>
    <t>SEST01</t>
  </si>
  <si>
    <t>Off Dean Engineering,Science &amp; Tech</t>
  </si>
  <si>
    <t>SPSS01</t>
  </si>
  <si>
    <t>STAF01</t>
  </si>
  <si>
    <t>Office VP for Student Affairs</t>
  </si>
  <si>
    <t>STAF02</t>
  </si>
  <si>
    <t>STCN01</t>
  </si>
  <si>
    <t>Student Center</t>
  </si>
  <si>
    <t>THTR01</t>
  </si>
  <si>
    <t>Theater Department</t>
  </si>
  <si>
    <t>WOMN01</t>
  </si>
  <si>
    <t>Women's Center</t>
  </si>
  <si>
    <t>RESL30</t>
  </si>
  <si>
    <t>Residence Life Office</t>
  </si>
  <si>
    <t>ATHL43</t>
  </si>
  <si>
    <t>Athletic Training</t>
  </si>
  <si>
    <t>ATHL50</t>
  </si>
  <si>
    <t>Athletic Event Management</t>
  </si>
  <si>
    <t>FY14</t>
  </si>
  <si>
    <t>FY15</t>
  </si>
  <si>
    <t>Academic Affairs</t>
  </si>
  <si>
    <t>Institutional Advancement</t>
  </si>
  <si>
    <t>Student Affairs</t>
  </si>
  <si>
    <t>FY16</t>
  </si>
  <si>
    <t>ATHL49</t>
  </si>
  <si>
    <t>Athletic Compliance</t>
  </si>
  <si>
    <t>PURC01</t>
  </si>
  <si>
    <t>Contract Compl &amp; Procuremt Services</t>
  </si>
  <si>
    <t>CEGT01</t>
  </si>
  <si>
    <t>Computer Electronics/Graphics Tech</t>
  </si>
  <si>
    <t>LGBT01</t>
  </si>
  <si>
    <t>LGBT Center</t>
  </si>
  <si>
    <t>CFOE15</t>
  </si>
  <si>
    <t>CFOE14</t>
  </si>
  <si>
    <t>FY17</t>
  </si>
  <si>
    <t>FY</t>
  </si>
  <si>
    <t>Index#</t>
  </si>
  <si>
    <t>Amount</t>
  </si>
  <si>
    <t>2017</t>
  </si>
  <si>
    <t>Total</t>
  </si>
  <si>
    <t>Grand Total</t>
  </si>
  <si>
    <t>History of Minimum Wage Rates</t>
  </si>
  <si>
    <t>Effective Date</t>
  </si>
  <si>
    <t>Rate</t>
  </si>
  <si>
    <t>Division</t>
  </si>
  <si>
    <t>President</t>
  </si>
  <si>
    <t>Human Resources</t>
  </si>
  <si>
    <t>Chief Information Officer</t>
  </si>
  <si>
    <t>One-Time Student Help Charges</t>
  </si>
  <si>
    <t>Account</t>
  </si>
  <si>
    <t>Date</t>
  </si>
  <si>
    <t>Rule</t>
  </si>
  <si>
    <t>Doc #</t>
  </si>
  <si>
    <t>Transaction Description</t>
  </si>
  <si>
    <t>Priority</t>
  </si>
  <si>
    <t>Priority Description</t>
  </si>
  <si>
    <t>2015</t>
  </si>
  <si>
    <t>Student Labor</t>
  </si>
  <si>
    <t>FT01</t>
  </si>
  <si>
    <t>J0237903</t>
  </si>
  <si>
    <t>RECR01 to CFOE14 Priority SA#1</t>
  </si>
  <si>
    <t>SA # 1</t>
  </si>
  <si>
    <t>RecCentral Student Employment</t>
  </si>
  <si>
    <t>J0239614</t>
  </si>
  <si>
    <t>ESS002 TO CFOE14/Priority # 3</t>
  </si>
  <si>
    <t>Acad # 3</t>
  </si>
  <si>
    <t>1st ESS002 - SH Supplemental Instruction for 9 sections of Chem 161 &amp; statistics</t>
  </si>
  <si>
    <t>J0239433</t>
  </si>
  <si>
    <t>RETN02 to CFO14/Priority #30</t>
  </si>
  <si>
    <t>Acad # 30</t>
  </si>
  <si>
    <t>2nd RETN02 Increased academic support for at risk students. An academic Advisor working weekly with students</t>
  </si>
  <si>
    <t>J0239613</t>
  </si>
  <si>
    <t>ESS002 to CFOE14/Priority # 31</t>
  </si>
  <si>
    <t>Acad # 31</t>
  </si>
  <si>
    <t>2nd ESS002 Student Help -  Peer tutors hours</t>
  </si>
  <si>
    <t>J0239585</t>
  </si>
  <si>
    <t>GRAD01 to CFOE14/Priority#34</t>
  </si>
  <si>
    <t>Acad # 34</t>
  </si>
  <si>
    <t>2nd GRAD01 Student Help - Office Support Summer 2014 &amp; 2015</t>
  </si>
  <si>
    <t>J0239987</t>
  </si>
  <si>
    <t>SEST01 to CFOE14/Priority#35</t>
  </si>
  <si>
    <t>Acad # 35</t>
  </si>
  <si>
    <t>TECH01 - Grad Assistants, SH tutors SE &amp; T Advising &amp; Student Services</t>
  </si>
  <si>
    <t>J0239581</t>
  </si>
  <si>
    <t>Correct ACO001 to CFOE14/S.Wylie#36</t>
  </si>
  <si>
    <t>Acad # 36</t>
  </si>
  <si>
    <t>ACO001 - To hire GA Fall/Winter/Spring/Summer</t>
  </si>
  <si>
    <t>J0238609</t>
  </si>
  <si>
    <t>Correct BUSN04 to CFOE14 Priority26</t>
  </si>
  <si>
    <t>Acad # 26</t>
  </si>
  <si>
    <t>2nd SOB - Closing Achievement gap</t>
  </si>
  <si>
    <t>J0240175</t>
  </si>
  <si>
    <t>GRAD01 TO CFOE15/PRIORITY#25</t>
  </si>
  <si>
    <t>Acad # 25</t>
  </si>
  <si>
    <t>GRAD01 Student Help - Office support - Winter/Spring 2015 up thru June 30, 2015</t>
  </si>
  <si>
    <t>2016</t>
  </si>
  <si>
    <t>JE000042</t>
  </si>
  <si>
    <t>Student Help - Names</t>
  </si>
  <si>
    <t>Acad # 7</t>
  </si>
  <si>
    <t>See below</t>
  </si>
  <si>
    <t>Acad Affairs Priority # 7  - ESS002 - Student Work Peer Tutors to staff Math/Stats Tutor Lab &amp; Supplemental Instruction Peer Leaders for 12 sections of Chemistry.</t>
  </si>
  <si>
    <t>Acct Description</t>
  </si>
  <si>
    <t>Student Labor - Minimum Wage Base Budget Increase</t>
  </si>
  <si>
    <t>ONESA7</t>
  </si>
  <si>
    <t>Student Labor-Regular Student</t>
  </si>
  <si>
    <t>J0246883</t>
  </si>
  <si>
    <t>Orientation</t>
  </si>
  <si>
    <t>Student Help, Food, Training, Supplies</t>
  </si>
  <si>
    <t>ACAF14</t>
  </si>
  <si>
    <t>Success Central</t>
  </si>
  <si>
    <t>INFO05</t>
  </si>
  <si>
    <t>Info Tech Serv-Technical Services</t>
  </si>
  <si>
    <t>MAIL01</t>
  </si>
  <si>
    <t>Mail Services Office</t>
  </si>
  <si>
    <t>FY18</t>
  </si>
  <si>
    <t>FY19</t>
  </si>
  <si>
    <t>Enrollment Management</t>
  </si>
  <si>
    <t>Undergraduate Admissions</t>
  </si>
  <si>
    <t>ADMS02</t>
  </si>
  <si>
    <t>Graduate Admissions</t>
  </si>
  <si>
    <t>FY20</t>
  </si>
  <si>
    <t>ACAF02</t>
  </si>
  <si>
    <t>Honors Program</t>
  </si>
  <si>
    <t>Equity and Inclusion</t>
  </si>
  <si>
    <t>Office of Equity and Inclusion</t>
  </si>
  <si>
    <t>EMSC01</t>
  </si>
  <si>
    <t>Event Management Student Center</t>
  </si>
  <si>
    <t>ESPT01</t>
  </si>
  <si>
    <t>eSports Operations</t>
  </si>
  <si>
    <t xml:space="preserve">Fund </t>
  </si>
  <si>
    <t>School</t>
  </si>
  <si>
    <t>Index</t>
  </si>
  <si>
    <t>Index Description</t>
  </si>
  <si>
    <t>Year To Date Activity</t>
  </si>
  <si>
    <t>X12000</t>
  </si>
  <si>
    <t>Chief Financial Officer</t>
  </si>
  <si>
    <t>601400</t>
  </si>
  <si>
    <t>601404</t>
  </si>
  <si>
    <t>601405</t>
  </si>
  <si>
    <t>Chief Financial Officer Total</t>
  </si>
  <si>
    <t>Chief Operations Officer</t>
  </si>
  <si>
    <t>Y21372</t>
  </si>
  <si>
    <t>Athletics</t>
  </si>
  <si>
    <t>Chief Operations Officer Total</t>
  </si>
  <si>
    <t>Enrollment Management Total</t>
  </si>
  <si>
    <t>Equity and Inclusion Total</t>
  </si>
  <si>
    <t>Information Technology Services Total</t>
  </si>
  <si>
    <t>VP for Academic Affairs</t>
  </si>
  <si>
    <t>Academic Support</t>
  </si>
  <si>
    <t>College Liberal Arts and Social Sci</t>
  </si>
  <si>
    <t>School of Business</t>
  </si>
  <si>
    <t>School of Ed &amp; Profess Studies</t>
  </si>
  <si>
    <t>School of Engineering Science&amp;Tech</t>
  </si>
  <si>
    <t>VP for Academic Affairs Total</t>
  </si>
  <si>
    <t>VP for Institutional Advancement</t>
  </si>
  <si>
    <t>VP for Institutional Advancement Total</t>
  </si>
  <si>
    <t>VP for Student Affairs</t>
  </si>
  <si>
    <t>New Student Programs</t>
  </si>
  <si>
    <t>X21000</t>
  </si>
  <si>
    <t>VP for Student Affairs Total</t>
  </si>
  <si>
    <t>Chief Operating Officer</t>
  </si>
  <si>
    <t>Enrollment Management Office</t>
  </si>
  <si>
    <t>Office of Equity &amp; Inclusion</t>
  </si>
  <si>
    <t>Office of Institutional Research</t>
  </si>
  <si>
    <t>FY21</t>
  </si>
  <si>
    <t>CT Minimum Wage</t>
  </si>
  <si>
    <t xml:space="preserve">Source:  </t>
  </si>
  <si>
    <t>Wellness Education</t>
  </si>
  <si>
    <t>WELL01</t>
  </si>
  <si>
    <t>Undergraduate Advising Services</t>
  </si>
  <si>
    <t>UADV01</t>
  </si>
  <si>
    <t>World Lang, Literatures &amp; Cultures</t>
  </si>
  <si>
    <t>Latin Amer, Latino, &amp; Caribbean Ctr</t>
  </si>
  <si>
    <t>Chief Financial Officer/ADA</t>
  </si>
  <si>
    <t>FY22</t>
  </si>
  <si>
    <t>WRIT01</t>
  </si>
  <si>
    <t>Writing Center</t>
  </si>
  <si>
    <t>IMRK01</t>
  </si>
  <si>
    <t>Institutional Marketing</t>
  </si>
  <si>
    <t>PLNT04</t>
  </si>
  <si>
    <t>Facilities Planning</t>
  </si>
  <si>
    <t>CDO001</t>
  </si>
  <si>
    <t>Career Development Office</t>
  </si>
  <si>
    <t>ENRL01</t>
  </si>
  <si>
    <t>Human Resources Total</t>
  </si>
  <si>
    <t>Institutional Research &amp; Assessment Total</t>
  </si>
  <si>
    <t>Physical Educ and Human Performance</t>
  </si>
  <si>
    <t>601400 Total</t>
  </si>
  <si>
    <t>601404 Total</t>
  </si>
  <si>
    <t>601405 Total</t>
  </si>
  <si>
    <t>G:\General\Web Site Page\FY22 Working Data</t>
  </si>
  <si>
    <t>Student Help &amp; Federal Work Study Expenditures Summary</t>
  </si>
  <si>
    <t>Student Help &amp; Federal Work Study Summary</t>
  </si>
  <si>
    <t>Student Help Summary - 601400</t>
  </si>
  <si>
    <t>Federal Work Study Summary - 601404 &amp; 601405</t>
  </si>
  <si>
    <t>FY23 Student Help and Work Study</t>
  </si>
  <si>
    <t>As of Payroll Ending 07/13/23 (26.1 Pay Periods)</t>
  </si>
  <si>
    <t>2023</t>
  </si>
  <si>
    <t>INFO06</t>
  </si>
  <si>
    <t>Info Tech Serv-Enterprise Sys Srv</t>
  </si>
  <si>
    <t>ARDS01</t>
  </si>
  <si>
    <t>Art and Design Department</t>
  </si>
  <si>
    <t>Criminology &amp; Criminal Justice</t>
  </si>
  <si>
    <t>PSYC04</t>
  </si>
  <si>
    <t>Peer Tutor Program</t>
  </si>
  <si>
    <t>Counseling and Student Development</t>
  </si>
  <si>
    <t>Accessibility Services</t>
  </si>
  <si>
    <t>FY23</t>
  </si>
  <si>
    <t>601403</t>
  </si>
  <si>
    <t>G:\General\Web Site Page\FY23 Working Data</t>
  </si>
  <si>
    <t>Community Engagement &amp; Social Research</t>
  </si>
  <si>
    <t>FY23 Student-Federal WS Match</t>
  </si>
  <si>
    <t>Work Study Match Percent</t>
  </si>
  <si>
    <t>One Time</t>
  </si>
  <si>
    <t>Student-Federal Work Study Match 601403</t>
  </si>
  <si>
    <t>1. FY18 Athletics transferred from COO to Institutional Adv.</t>
  </si>
  <si>
    <t>2. FY19 Police, Equity &amp; Inclusion, Institutional Research &amp; Assessment and University Counsel created its own division.</t>
  </si>
  <si>
    <t>3. FY20 Police transferred to COO.</t>
  </si>
  <si>
    <t>4. In FY20 Athletics transferred from Institutional Adv. to COO.</t>
  </si>
  <si>
    <t>5. FY21 Resident Life temporally transferred from SA to COO</t>
  </si>
  <si>
    <t>6. FY21 BURS01 (Bursars' Office) transferred from CFO to Enrollment</t>
  </si>
  <si>
    <t>7. FY21 PYRL01 (Payroll Office) transferred from CFO to HR</t>
  </si>
  <si>
    <t>8. FY21 CARD01 (Card Office) transferred from CFO to CIO</t>
  </si>
  <si>
    <t>9. FY22 ADVR01, MEDI03 &amp; MCOM01 transferred from IA to COO</t>
  </si>
  <si>
    <t>11. FY23 Federal Workstudy Match Program began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</si>
</sst>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(#,##0.00\)"/>
    <numFmt numFmtId="165" formatCode="mm/dd/yy;@"/>
    <numFmt numFmtId="166" formatCode="[$-409]mmmm\ d\,\ yyyy;@"/>
    <numFmt numFmtId="167" formatCode="mm/dd/yy"/>
    <numFmt numFmtId="168" formatCode="&quot;$&quot;#,##0"/>
  </numFmts>
  <fonts count="9" x14ac:knownFonts="1">
    <font>
      <sz val="8"/>
      <name val="Microsoft Sans Serif"/>
      <family val="2"/>
      <charset val="204"/>
    </font>
    <font>
      <sz val="9"/>
      <name val="Microsoft Sans Serif"/>
      <family val="2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Microsoft Sans Serif"/>
      <family val="2"/>
      <charset val="204"/>
    </font>
    <font>
      <u/>
      <sz val="8"/>
      <color theme="10"/>
      <name val="Microsoft Sans Serif"/>
      <family val="2"/>
      <charset val="204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/>
    <xf numFmtId="0" fontId="0" fillId="0" borderId="0" xfId="0" applyFill="1"/>
    <xf numFmtId="0" fontId="2" fillId="0" borderId="0" xfId="0" applyFont="1"/>
    <xf numFmtId="0" fontId="3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166" fontId="3" fillId="0" borderId="0" xfId="0" applyNumberFormat="1" applyFont="1" applyAlignment="1">
      <alignment horizontal="left"/>
    </xf>
    <xf numFmtId="7" fontId="3" fillId="0" borderId="0" xfId="0" applyNumberFormat="1" applyFont="1"/>
    <xf numFmtId="165" fontId="3" fillId="0" borderId="0" xfId="0" applyNumberFormat="1" applyFont="1"/>
    <xf numFmtId="39" fontId="3" fillId="0" borderId="0" xfId="0" applyNumberFormat="1" applyFont="1"/>
    <xf numFmtId="5" fontId="3" fillId="0" borderId="0" xfId="0" applyNumberFormat="1" applyFont="1"/>
    <xf numFmtId="0" fontId="2" fillId="0" borderId="4" xfId="0" applyFont="1" applyBorder="1" applyAlignment="1">
      <alignment horizontal="center"/>
    </xf>
    <xf numFmtId="0" fontId="2" fillId="2" borderId="1" xfId="0" applyFont="1" applyFill="1" applyBorder="1"/>
    <xf numFmtId="5" fontId="2" fillId="2" borderId="1" xfId="0" applyNumberFormat="1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8" fontId="3" fillId="0" borderId="0" xfId="0" applyNumberFormat="1" applyFont="1"/>
    <xf numFmtId="168" fontId="3" fillId="0" borderId="0" xfId="0" applyNumberFormat="1" applyFont="1" applyFill="1"/>
    <xf numFmtId="166" fontId="3" fillId="0" borderId="0" xfId="0" applyNumberFormat="1" applyFont="1" applyFill="1" applyAlignment="1">
      <alignment horizontal="left"/>
    </xf>
    <xf numFmtId="7" fontId="3" fillId="0" borderId="0" xfId="3" applyNumberFormat="1" applyFont="1" applyFill="1"/>
    <xf numFmtId="0" fontId="3" fillId="0" borderId="0" xfId="0" applyFont="1" applyFill="1"/>
    <xf numFmtId="5" fontId="3" fillId="0" borderId="0" xfId="0" applyNumberFormat="1" applyFont="1" applyFill="1"/>
    <xf numFmtId="9" fontId="2" fillId="0" borderId="0" xfId="4" applyFont="1"/>
    <xf numFmtId="5" fontId="2" fillId="0" borderId="0" xfId="0" applyNumberFormat="1" applyFont="1"/>
    <xf numFmtId="5" fontId="3" fillId="0" borderId="0" xfId="0" applyNumberFormat="1" applyFont="1" applyFill="1" applyBorder="1"/>
    <xf numFmtId="5" fontId="2" fillId="0" borderId="0" xfId="0" applyNumberFormat="1" applyFont="1" applyFill="1" applyBorder="1"/>
    <xf numFmtId="39" fontId="6" fillId="0" borderId="0" xfId="5" applyNumberFormat="1" applyFont="1"/>
    <xf numFmtId="165" fontId="6" fillId="0" borderId="0" xfId="5" applyNumberFormat="1" applyFont="1"/>
    <xf numFmtId="0" fontId="7" fillId="0" borderId="0" xfId="0" applyFont="1"/>
    <xf numFmtId="0" fontId="3" fillId="0" borderId="0" xfId="0" applyNumberFormat="1" applyFont="1"/>
    <xf numFmtId="167" fontId="3" fillId="0" borderId="0" xfId="0" applyNumberFormat="1" applyFont="1" applyAlignment="1">
      <alignment horizontal="left"/>
    </xf>
    <xf numFmtId="0" fontId="3" fillId="0" borderId="0" xfId="0" applyNumberFormat="1" applyFont="1" applyFill="1"/>
    <xf numFmtId="0" fontId="8" fillId="0" borderId="0" xfId="0" applyFont="1" applyFill="1"/>
    <xf numFmtId="0" fontId="8" fillId="0" borderId="0" xfId="0" applyFont="1"/>
    <xf numFmtId="0" fontId="7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7" fontId="3" fillId="0" borderId="0" xfId="0" applyNumberFormat="1" applyFont="1"/>
    <xf numFmtId="5" fontId="7" fillId="0" borderId="0" xfId="0" applyNumberFormat="1" applyFont="1"/>
    <xf numFmtId="5" fontId="7" fillId="0" borderId="1" xfId="0" applyNumberFormat="1" applyFont="1" applyFill="1" applyBorder="1"/>
    <xf numFmtId="5" fontId="7" fillId="0" borderId="0" xfId="0" applyNumberFormat="1" applyFont="1" applyFill="1"/>
    <xf numFmtId="6" fontId="2" fillId="0" borderId="0" xfId="0" applyNumberFormat="1" applyFont="1"/>
    <xf numFmtId="6" fontId="3" fillId="0" borderId="0" xfId="0" applyNumberFormat="1" applyFo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/>
    <xf numFmtId="0" fontId="2" fillId="5" borderId="0" xfId="0" applyFont="1" applyFill="1"/>
    <xf numFmtId="6" fontId="2" fillId="5" borderId="0" xfId="0" applyNumberFormat="1" applyFont="1" applyFill="1"/>
    <xf numFmtId="0" fontId="2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Border="1"/>
    <xf numFmtId="5" fontId="2" fillId="2" borderId="0" xfId="0" applyNumberFormat="1" applyFont="1" applyFill="1" applyBorder="1"/>
    <xf numFmtId="43" fontId="3" fillId="0" borderId="0" xfId="2" applyFont="1"/>
  </cellXfs>
  <cellStyles count="6">
    <cellStyle name="Comma" xfId="2" builtinId="3"/>
    <cellStyle name="Currency" xfId="3" builtinId="4"/>
    <cellStyle name="Hyperlink" xfId="5" builtinId="8"/>
    <cellStyle name="Normal" xfId="0" builtinId="0"/>
    <cellStyle name="Normal 2" xfId="1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ortal.ct.gov/Office-of-the-Governor/News/Press-Releases/2021/07-2021/Governor-Lamont-Reminds-Residents-That-Connecticuts-Minimum-Wage-Is-Scheduled-To-Increase-on-Sunday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AD749-94F0-4ED2-BF13-93D5766B9425}">
  <sheetPr>
    <pageSetUpPr fitToPage="1"/>
  </sheetPr>
  <dimension ref="A1:R88"/>
  <sheetViews>
    <sheetView tabSelected="1" workbookViewId="0">
      <selection activeCell="A85" sqref="A85"/>
    </sheetView>
  </sheetViews>
  <sheetFormatPr defaultColWidth="9.1640625" defaultRowHeight="15.75" x14ac:dyDescent="0.25"/>
  <cols>
    <col min="1" max="1" width="51.1640625" style="4" bestFit="1" customWidth="1"/>
    <col min="2" max="11" width="14.1640625" style="4" bestFit="1" customWidth="1"/>
    <col min="12" max="16384" width="9.1640625" style="4"/>
  </cols>
  <sheetData>
    <row r="1" spans="1:18" x14ac:dyDescent="0.25">
      <c r="A1" s="50" t="s">
        <v>280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46"/>
      <c r="M1" s="46"/>
      <c r="N1" s="46"/>
      <c r="O1" s="46"/>
      <c r="P1" s="46"/>
      <c r="Q1" s="46"/>
      <c r="R1" s="46"/>
    </row>
    <row r="3" spans="1:18" x14ac:dyDescent="0.25">
      <c r="A3" s="50" t="s">
        <v>282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8" ht="16.5" thickBot="1" x14ac:dyDescent="0.3"/>
    <row r="5" spans="1:18" ht="16.5" thickBot="1" x14ac:dyDescent="0.3">
      <c r="A5" s="17" t="s">
        <v>133</v>
      </c>
      <c r="B5" s="6" t="s">
        <v>107</v>
      </c>
      <c r="C5" s="6" t="s">
        <v>108</v>
      </c>
      <c r="D5" s="6" t="s">
        <v>112</v>
      </c>
      <c r="E5" s="6" t="s">
        <v>123</v>
      </c>
      <c r="F5" s="6" t="s">
        <v>203</v>
      </c>
      <c r="G5" s="6" t="s">
        <v>204</v>
      </c>
      <c r="H5" s="6" t="s">
        <v>209</v>
      </c>
      <c r="I5" s="6" t="s">
        <v>253</v>
      </c>
      <c r="J5" s="6" t="s">
        <v>263</v>
      </c>
      <c r="K5" s="6" t="s">
        <v>296</v>
      </c>
    </row>
    <row r="6" spans="1:18" x14ac:dyDescent="0.25">
      <c r="A6" s="15"/>
      <c r="B6" s="15"/>
      <c r="C6" s="15"/>
      <c r="D6" s="15"/>
      <c r="E6" s="15"/>
      <c r="F6" s="15"/>
    </row>
    <row r="7" spans="1:18" x14ac:dyDescent="0.25">
      <c r="A7" s="4" t="s">
        <v>109</v>
      </c>
      <c r="B7" s="11">
        <v>590221.9800000001</v>
      </c>
      <c r="C7" s="11">
        <v>543353.62000000011</v>
      </c>
      <c r="D7" s="11">
        <v>560248.27999999991</v>
      </c>
      <c r="E7" s="11">
        <v>633671.6599999998</v>
      </c>
      <c r="F7" s="11">
        <v>746673.01999999979</v>
      </c>
      <c r="G7" s="11">
        <v>664818.84999999974</v>
      </c>
      <c r="H7" s="11">
        <v>633723.93000000005</v>
      </c>
      <c r="I7" s="11">
        <v>271201.11</v>
      </c>
      <c r="J7" s="11">
        <v>400085.38</v>
      </c>
      <c r="K7" s="11">
        <v>521806</v>
      </c>
    </row>
    <row r="8" spans="1:18" s="22" customFormat="1" x14ac:dyDescent="0.25">
      <c r="A8" s="22" t="s">
        <v>249</v>
      </c>
      <c r="B8" s="11">
        <v>380596.59</v>
      </c>
      <c r="C8" s="11">
        <v>391790.06</v>
      </c>
      <c r="D8" s="11">
        <v>493870.25999999989</v>
      </c>
      <c r="E8" s="11">
        <v>470319.55</v>
      </c>
      <c r="F8" s="11">
        <v>423247.25</v>
      </c>
      <c r="G8" s="23">
        <v>299883.84000000003</v>
      </c>
      <c r="H8" s="23">
        <v>423764.36000000004</v>
      </c>
      <c r="I8" s="23">
        <v>142085</v>
      </c>
      <c r="J8" s="23">
        <v>428881.48</v>
      </c>
      <c r="K8" s="23">
        <v>428544</v>
      </c>
    </row>
    <row r="9" spans="1:18" s="22" customFormat="1" x14ac:dyDescent="0.25">
      <c r="A9" s="22" t="s">
        <v>224</v>
      </c>
      <c r="B9" s="11">
        <v>87824.970000000016</v>
      </c>
      <c r="C9" s="11">
        <v>82656.23</v>
      </c>
      <c r="D9" s="11">
        <v>133795.9</v>
      </c>
      <c r="E9" s="11">
        <v>103280.17</v>
      </c>
      <c r="F9" s="11">
        <v>108185.63</v>
      </c>
      <c r="G9" s="23">
        <v>95122.569999999978</v>
      </c>
      <c r="H9" s="23">
        <v>86908.43</v>
      </c>
      <c r="I9" s="23">
        <v>39913.21</v>
      </c>
      <c r="J9" s="23">
        <v>50932.950000000004</v>
      </c>
      <c r="K9" s="23">
        <v>72281</v>
      </c>
    </row>
    <row r="10" spans="1:18" s="22" customFormat="1" x14ac:dyDescent="0.25">
      <c r="A10" s="22" t="s">
        <v>136</v>
      </c>
      <c r="B10" s="11">
        <v>106100.26</v>
      </c>
      <c r="C10" s="11">
        <v>89287.89</v>
      </c>
      <c r="D10" s="11">
        <v>88365.359999999986</v>
      </c>
      <c r="E10" s="11">
        <v>81792.799999999988</v>
      </c>
      <c r="F10" s="11">
        <v>234959.65</v>
      </c>
      <c r="G10" s="23">
        <v>261948.68</v>
      </c>
      <c r="H10" s="23">
        <v>223810.98</v>
      </c>
      <c r="I10" s="23">
        <v>116127.28</v>
      </c>
      <c r="J10" s="23">
        <v>151776.21000000002</v>
      </c>
      <c r="K10" s="23">
        <v>217990</v>
      </c>
    </row>
    <row r="11" spans="1:18" s="22" customFormat="1" x14ac:dyDescent="0.25">
      <c r="A11" s="22" t="s">
        <v>250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23">
        <v>101007.69</v>
      </c>
      <c r="H11" s="23">
        <v>92206.37</v>
      </c>
      <c r="I11" s="23">
        <v>95430.6</v>
      </c>
      <c r="J11" s="23">
        <v>109398.79000000001</v>
      </c>
      <c r="K11" s="23">
        <v>143963</v>
      </c>
    </row>
    <row r="12" spans="1:18" s="22" customFormat="1" x14ac:dyDescent="0.25">
      <c r="A12" s="22" t="s">
        <v>135</v>
      </c>
      <c r="B12" s="11">
        <v>9155.76</v>
      </c>
      <c r="C12" s="11">
        <v>877.12</v>
      </c>
      <c r="D12" s="11">
        <v>10732.18</v>
      </c>
      <c r="E12" s="11">
        <v>9984.32</v>
      </c>
      <c r="F12" s="11">
        <v>12314.07</v>
      </c>
      <c r="G12" s="23">
        <v>12529.6</v>
      </c>
      <c r="H12" s="23">
        <v>5007.76</v>
      </c>
      <c r="I12" s="23">
        <v>0</v>
      </c>
      <c r="J12" s="23">
        <v>4497</v>
      </c>
      <c r="K12" s="23">
        <v>963</v>
      </c>
    </row>
    <row r="13" spans="1:18" s="22" customFormat="1" x14ac:dyDescent="0.25">
      <c r="A13" s="22" t="s">
        <v>110</v>
      </c>
      <c r="B13" s="11">
        <v>71373.919999999998</v>
      </c>
      <c r="C13" s="11">
        <v>85142.56</v>
      </c>
      <c r="D13" s="11">
        <v>87439.78</v>
      </c>
      <c r="E13" s="11">
        <v>68230.41</v>
      </c>
      <c r="F13" s="11">
        <v>143543.99000000002</v>
      </c>
      <c r="G13" s="23">
        <v>169790.66999999998</v>
      </c>
      <c r="H13" s="23">
        <v>70212.11</v>
      </c>
      <c r="I13" s="23">
        <v>3747</v>
      </c>
      <c r="J13" s="23">
        <v>4897.75</v>
      </c>
      <c r="K13" s="23">
        <v>3479</v>
      </c>
    </row>
    <row r="14" spans="1:18" x14ac:dyDescent="0.25">
      <c r="A14" s="4" t="s">
        <v>251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17541.14</v>
      </c>
      <c r="I14" s="11">
        <v>10456.86</v>
      </c>
      <c r="J14" s="11">
        <v>16182.4</v>
      </c>
      <c r="K14" s="11">
        <v>12419</v>
      </c>
    </row>
    <row r="15" spans="1:18" x14ac:dyDescent="0.25">
      <c r="A15" s="4" t="s">
        <v>252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8001.67</v>
      </c>
      <c r="I15" s="11">
        <v>0</v>
      </c>
      <c r="J15" s="11">
        <v>8329.5</v>
      </c>
      <c r="K15" s="11">
        <v>14811</v>
      </c>
    </row>
    <row r="16" spans="1:18" s="22" customFormat="1" x14ac:dyDescent="0.25">
      <c r="A16" s="22" t="s">
        <v>134</v>
      </c>
      <c r="B16" s="11">
        <v>23907.78</v>
      </c>
      <c r="C16" s="11">
        <v>31760.589999999997</v>
      </c>
      <c r="D16" s="11">
        <v>9094.58</v>
      </c>
      <c r="E16" s="11">
        <v>20662.07</v>
      </c>
      <c r="F16" s="11">
        <v>42242.22</v>
      </c>
      <c r="G16" s="23">
        <v>138587.54</v>
      </c>
      <c r="H16" s="23">
        <v>2230.3000000000002</v>
      </c>
      <c r="I16" s="23">
        <v>0</v>
      </c>
      <c r="J16" s="23">
        <v>0</v>
      </c>
      <c r="K16" s="11">
        <v>0</v>
      </c>
    </row>
    <row r="17" spans="1:11" x14ac:dyDescent="0.25">
      <c r="A17" s="4" t="s">
        <v>111</v>
      </c>
      <c r="B17" s="11">
        <v>543665.74000000011</v>
      </c>
      <c r="C17" s="11">
        <v>607605.3899999999</v>
      </c>
      <c r="D17" s="11">
        <v>699457.20999999985</v>
      </c>
      <c r="E17" s="11">
        <v>701641.23</v>
      </c>
      <c r="F17" s="11">
        <v>760708.92</v>
      </c>
      <c r="G17" s="11">
        <v>777846.19</v>
      </c>
      <c r="H17" s="11">
        <v>863594.68</v>
      </c>
      <c r="I17" s="11">
        <v>374317.54000000004</v>
      </c>
      <c r="J17" s="11">
        <v>646297.13</v>
      </c>
      <c r="K17" s="11">
        <v>1162786</v>
      </c>
    </row>
    <row r="18" spans="1:11" x14ac:dyDescent="0.25">
      <c r="A18" s="4" t="s">
        <v>302</v>
      </c>
      <c r="B18" s="11">
        <v>0</v>
      </c>
      <c r="C18" s="11">
        <v>89587.79</v>
      </c>
      <c r="D18" s="11">
        <v>54700</v>
      </c>
      <c r="E18" s="11">
        <v>5909.02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</row>
    <row r="19" spans="1:11" ht="16.5" thickBot="1" x14ac:dyDescent="0.3">
      <c r="A19" s="13" t="s">
        <v>128</v>
      </c>
      <c r="B19" s="14">
        <f>SUM(B7:B18)</f>
        <v>1812847</v>
      </c>
      <c r="C19" s="14">
        <f t="shared" ref="C19:K19" si="0">SUM(C7:C18)</f>
        <v>1922061.2500000002</v>
      </c>
      <c r="D19" s="14">
        <f t="shared" si="0"/>
        <v>2137703.5499999998</v>
      </c>
      <c r="E19" s="14">
        <f t="shared" si="0"/>
        <v>2095491.2299999997</v>
      </c>
      <c r="F19" s="14">
        <f t="shared" si="0"/>
        <v>2471874.75</v>
      </c>
      <c r="G19" s="14">
        <f t="shared" si="0"/>
        <v>2521535.63</v>
      </c>
      <c r="H19" s="14">
        <f t="shared" si="0"/>
        <v>2427001.73</v>
      </c>
      <c r="I19" s="14">
        <f t="shared" si="0"/>
        <v>1053278.6000000001</v>
      </c>
      <c r="J19" s="14">
        <f t="shared" si="0"/>
        <v>1821278.5899999999</v>
      </c>
      <c r="K19" s="14">
        <f t="shared" si="0"/>
        <v>2579042</v>
      </c>
    </row>
    <row r="20" spans="1:11" ht="16.5" thickTop="1" x14ac:dyDescent="0.25"/>
    <row r="22" spans="1:11" x14ac:dyDescent="0.25">
      <c r="A22" s="50" t="s">
        <v>283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</row>
    <row r="23" spans="1:11" ht="16.5" thickBot="1" x14ac:dyDescent="0.3"/>
    <row r="24" spans="1:11" ht="16.5" thickBot="1" x14ac:dyDescent="0.3">
      <c r="A24" s="17" t="s">
        <v>133</v>
      </c>
      <c r="B24" s="6" t="s">
        <v>107</v>
      </c>
      <c r="C24" s="6" t="s">
        <v>108</v>
      </c>
      <c r="D24" s="6" t="s">
        <v>112</v>
      </c>
      <c r="E24" s="6" t="s">
        <v>123</v>
      </c>
      <c r="F24" s="6" t="s">
        <v>203</v>
      </c>
      <c r="G24" s="6" t="s">
        <v>204</v>
      </c>
      <c r="H24" s="6" t="s">
        <v>209</v>
      </c>
      <c r="I24" s="6" t="s">
        <v>253</v>
      </c>
      <c r="J24" s="6" t="s">
        <v>263</v>
      </c>
      <c r="K24" s="6" t="s">
        <v>296</v>
      </c>
    </row>
    <row r="25" spans="1:11" x14ac:dyDescent="0.25">
      <c r="A25" s="15"/>
      <c r="B25" s="15"/>
      <c r="C25" s="15"/>
      <c r="D25" s="15"/>
      <c r="E25" s="15"/>
      <c r="F25" s="15"/>
    </row>
    <row r="26" spans="1:11" x14ac:dyDescent="0.25">
      <c r="A26" s="4" t="s">
        <v>109</v>
      </c>
      <c r="B26" s="11">
        <v>181804.77399999992</v>
      </c>
      <c r="C26" s="11">
        <v>170356.66</v>
      </c>
      <c r="D26" s="11">
        <v>130405.73999999999</v>
      </c>
      <c r="E26" s="11">
        <v>194281.30000000002</v>
      </c>
      <c r="F26" s="11">
        <v>198523.49</v>
      </c>
      <c r="G26" s="11">
        <v>220036.59000000005</v>
      </c>
      <c r="H26" s="11">
        <v>313975.50000000006</v>
      </c>
      <c r="I26" s="11">
        <v>113931.90000000001</v>
      </c>
      <c r="J26" s="11">
        <v>211765.62000000005</v>
      </c>
      <c r="K26" s="11">
        <f>186352+71682</f>
        <v>258034</v>
      </c>
    </row>
    <row r="27" spans="1:11" x14ac:dyDescent="0.25">
      <c r="A27" s="22" t="s">
        <v>249</v>
      </c>
      <c r="B27" s="11">
        <v>75419.44</v>
      </c>
      <c r="C27" s="11">
        <v>57567.4</v>
      </c>
      <c r="D27" s="11">
        <v>36480.909999999996</v>
      </c>
      <c r="E27" s="11">
        <v>53892.87</v>
      </c>
      <c r="F27" s="11">
        <v>2342.6999999999998</v>
      </c>
      <c r="G27" s="23">
        <v>4423.88</v>
      </c>
      <c r="H27" s="23">
        <v>93077.93</v>
      </c>
      <c r="I27" s="23">
        <v>47702</v>
      </c>
      <c r="J27" s="23">
        <v>49880.25</v>
      </c>
      <c r="K27" s="23">
        <f>19165+7371</f>
        <v>26536</v>
      </c>
    </row>
    <row r="28" spans="1:11" x14ac:dyDescent="0.25">
      <c r="A28" s="22" t="s">
        <v>224</v>
      </c>
      <c r="B28" s="11">
        <v>1624.12</v>
      </c>
      <c r="C28" s="11">
        <v>7981.8</v>
      </c>
      <c r="D28" s="11">
        <v>12696.689999999999</v>
      </c>
      <c r="E28" s="11">
        <v>15047</v>
      </c>
      <c r="F28" s="11">
        <v>11700</v>
      </c>
      <c r="G28" s="23">
        <v>23495.389999999996</v>
      </c>
      <c r="H28" s="23">
        <v>26343.64</v>
      </c>
      <c r="I28" s="23">
        <v>42077.7</v>
      </c>
      <c r="J28" s="23">
        <v>6720.5</v>
      </c>
      <c r="K28" s="23">
        <v>0</v>
      </c>
    </row>
    <row r="29" spans="1:11" x14ac:dyDescent="0.25">
      <c r="A29" s="22" t="s">
        <v>136</v>
      </c>
      <c r="B29" s="11">
        <v>4780.7700000000004</v>
      </c>
      <c r="C29" s="11">
        <v>0</v>
      </c>
      <c r="D29" s="11">
        <v>0</v>
      </c>
      <c r="E29" s="11">
        <v>3500</v>
      </c>
      <c r="F29" s="11">
        <v>5478.9500000000007</v>
      </c>
      <c r="G29" s="23">
        <v>0</v>
      </c>
      <c r="H29" s="23">
        <v>3795.48</v>
      </c>
      <c r="I29" s="23">
        <v>0</v>
      </c>
      <c r="J29" s="23">
        <v>6000</v>
      </c>
      <c r="K29" s="23">
        <f>19771+7604</f>
        <v>27375</v>
      </c>
    </row>
    <row r="30" spans="1:11" x14ac:dyDescent="0.25">
      <c r="A30" s="22" t="s">
        <v>250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23">
        <v>56351</v>
      </c>
      <c r="H30" s="23">
        <v>64183.240000000005</v>
      </c>
      <c r="I30" s="23">
        <v>36074.159999999996</v>
      </c>
      <c r="J30" s="23">
        <v>92089.8</v>
      </c>
      <c r="K30" s="23">
        <f>49652+19097</f>
        <v>68749</v>
      </c>
    </row>
    <row r="31" spans="1:11" x14ac:dyDescent="0.25">
      <c r="A31" s="22" t="s">
        <v>135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23">
        <v>0</v>
      </c>
      <c r="H31" s="23">
        <v>742.5</v>
      </c>
      <c r="I31" s="23">
        <v>0</v>
      </c>
      <c r="J31" s="23">
        <v>5624.75</v>
      </c>
      <c r="K31" s="23">
        <v>0</v>
      </c>
    </row>
    <row r="32" spans="1:11" x14ac:dyDescent="0.25">
      <c r="A32" s="22" t="s">
        <v>110</v>
      </c>
      <c r="B32" s="11">
        <v>1074.5999999999999</v>
      </c>
      <c r="C32" s="11">
        <v>588.1</v>
      </c>
      <c r="D32" s="11">
        <v>1200</v>
      </c>
      <c r="E32" s="11">
        <v>3142.4500000000003</v>
      </c>
      <c r="F32" s="11">
        <v>45703.039999999994</v>
      </c>
      <c r="G32" s="23">
        <v>47199.199999999997</v>
      </c>
      <c r="H32" s="23">
        <v>1619.29</v>
      </c>
      <c r="I32" s="23">
        <v>0</v>
      </c>
      <c r="J32" s="23">
        <v>0</v>
      </c>
      <c r="K32" s="23">
        <v>0</v>
      </c>
    </row>
    <row r="33" spans="1:11" x14ac:dyDescent="0.25">
      <c r="A33" s="4" t="s">
        <v>251</v>
      </c>
      <c r="B33" s="11">
        <v>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24672.560000000001</v>
      </c>
      <c r="I33" s="11">
        <v>12546</v>
      </c>
      <c r="J33" s="11">
        <v>25599.8</v>
      </c>
      <c r="K33" s="11">
        <f>18744+7209</f>
        <v>25953</v>
      </c>
    </row>
    <row r="34" spans="1:11" x14ac:dyDescent="0.25">
      <c r="A34" s="4" t="s">
        <v>252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11">
        <v>0</v>
      </c>
    </row>
    <row r="35" spans="1:11" x14ac:dyDescent="0.25">
      <c r="A35" s="22" t="s">
        <v>134</v>
      </c>
      <c r="B35" s="23">
        <v>22649.32</v>
      </c>
      <c r="C35" s="23">
        <v>24572.62</v>
      </c>
      <c r="D35" s="23">
        <v>24588.69</v>
      </c>
      <c r="E35" s="23">
        <v>28956.54</v>
      </c>
      <c r="F35" s="23">
        <v>35749.99</v>
      </c>
      <c r="G35" s="23">
        <v>27672.6</v>
      </c>
      <c r="H35" s="23">
        <v>0</v>
      </c>
      <c r="I35" s="23">
        <v>0</v>
      </c>
      <c r="J35" s="23">
        <v>0</v>
      </c>
      <c r="K35" s="23">
        <v>0</v>
      </c>
    </row>
    <row r="36" spans="1:11" x14ac:dyDescent="0.25">
      <c r="A36" s="4" t="s">
        <v>111</v>
      </c>
      <c r="B36" s="11">
        <v>32887.939999999995</v>
      </c>
      <c r="C36" s="11">
        <v>67343.48</v>
      </c>
      <c r="D36" s="11">
        <v>54355.450000000004</v>
      </c>
      <c r="E36" s="11">
        <v>68467.250000000015</v>
      </c>
      <c r="F36" s="11">
        <v>60319.960000000006</v>
      </c>
      <c r="G36" s="11">
        <v>55526.630000000012</v>
      </c>
      <c r="H36" s="11">
        <v>77603.650000000009</v>
      </c>
      <c r="I36" s="11">
        <v>146538.23999999999</v>
      </c>
      <c r="J36" s="11">
        <v>160915.28</v>
      </c>
      <c r="K36" s="11">
        <f>60112+23063</f>
        <v>83175</v>
      </c>
    </row>
    <row r="37" spans="1:11" ht="16.5" thickBot="1" x14ac:dyDescent="0.3">
      <c r="A37" s="13" t="s">
        <v>128</v>
      </c>
      <c r="B37" s="14">
        <f t="shared" ref="B37:F37" si="1">SUM(B26:B36)</f>
        <v>320240.96399999992</v>
      </c>
      <c r="C37" s="14">
        <f t="shared" si="1"/>
        <v>328410.06</v>
      </c>
      <c r="D37" s="14">
        <f t="shared" si="1"/>
        <v>259727.48</v>
      </c>
      <c r="E37" s="14">
        <f t="shared" si="1"/>
        <v>367287.41000000003</v>
      </c>
      <c r="F37" s="14">
        <f t="shared" si="1"/>
        <v>359818.13</v>
      </c>
      <c r="G37" s="14">
        <f t="shared" ref="G37:J37" si="2">SUM(G26:G36)</f>
        <v>434705.29000000004</v>
      </c>
      <c r="H37" s="14">
        <f t="shared" si="2"/>
        <v>606013.79</v>
      </c>
      <c r="I37" s="14">
        <f t="shared" si="2"/>
        <v>398870</v>
      </c>
      <c r="J37" s="14">
        <f t="shared" si="2"/>
        <v>558596</v>
      </c>
      <c r="K37" s="14">
        <f t="shared" ref="K37" si="3">SUM(K26:K36)</f>
        <v>489822</v>
      </c>
    </row>
    <row r="38" spans="1:11" s="22" customFormat="1" ht="16.5" thickTop="1" x14ac:dyDescent="0.25">
      <c r="A38" s="47"/>
      <c r="B38" s="47"/>
      <c r="C38" s="47"/>
      <c r="D38" s="47"/>
      <c r="E38" s="47"/>
      <c r="F38" s="47"/>
      <c r="G38" s="27"/>
      <c r="H38" s="27"/>
      <c r="I38" s="27"/>
      <c r="J38" s="27"/>
      <c r="K38" s="27"/>
    </row>
    <row r="39" spans="1:11" ht="17.25" customHeight="1" x14ac:dyDescent="0.25">
      <c r="A39" s="50" t="s">
        <v>303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</row>
    <row r="40" spans="1:11" ht="17.25" customHeight="1" thickBot="1" x14ac:dyDescent="0.3"/>
    <row r="41" spans="1:11" ht="17.25" customHeight="1" thickBot="1" x14ac:dyDescent="0.3">
      <c r="A41" s="17" t="s">
        <v>133</v>
      </c>
      <c r="B41" s="6" t="s">
        <v>107</v>
      </c>
      <c r="C41" s="6" t="s">
        <v>108</v>
      </c>
      <c r="D41" s="6" t="s">
        <v>112</v>
      </c>
      <c r="E41" s="6" t="s">
        <v>123</v>
      </c>
      <c r="F41" s="6" t="s">
        <v>203</v>
      </c>
      <c r="G41" s="6" t="s">
        <v>204</v>
      </c>
      <c r="H41" s="6" t="s">
        <v>209</v>
      </c>
      <c r="I41" s="6" t="s">
        <v>253</v>
      </c>
      <c r="J41" s="6" t="s">
        <v>263</v>
      </c>
      <c r="K41" s="6" t="s">
        <v>296</v>
      </c>
    </row>
    <row r="42" spans="1:11" ht="17.25" customHeight="1" x14ac:dyDescent="0.25">
      <c r="A42" s="15" t="s">
        <v>301</v>
      </c>
      <c r="B42" s="15"/>
      <c r="C42" s="15"/>
      <c r="D42" s="15"/>
      <c r="E42" s="15"/>
      <c r="F42" s="15"/>
      <c r="K42" s="24">
        <v>0.1</v>
      </c>
    </row>
    <row r="43" spans="1:11" ht="17.25" customHeight="1" x14ac:dyDescent="0.25">
      <c r="A43" s="4" t="s">
        <v>109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28661.62999999999</v>
      </c>
    </row>
    <row r="44" spans="1:11" ht="17.25" customHeight="1" x14ac:dyDescent="0.25">
      <c r="A44" s="22" t="s">
        <v>249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23">
        <v>2948.4399999999996</v>
      </c>
    </row>
    <row r="45" spans="1:11" ht="17.25" customHeight="1" x14ac:dyDescent="0.25">
      <c r="A45" s="22" t="s">
        <v>224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23">
        <v>0</v>
      </c>
    </row>
    <row r="46" spans="1:11" ht="17.25" customHeight="1" x14ac:dyDescent="0.25">
      <c r="A46" s="22" t="s">
        <v>136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23">
        <v>3041.63</v>
      </c>
    </row>
    <row r="47" spans="1:11" ht="17.25" customHeight="1" x14ac:dyDescent="0.25">
      <c r="A47" s="22" t="s">
        <v>250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23">
        <v>7638.84</v>
      </c>
    </row>
    <row r="48" spans="1:11" ht="17.25" customHeight="1" x14ac:dyDescent="0.25">
      <c r="A48" s="22" t="s">
        <v>135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23">
        <v>0</v>
      </c>
    </row>
    <row r="49" spans="1:18" ht="17.25" customHeight="1" x14ac:dyDescent="0.25">
      <c r="A49" s="22" t="s">
        <v>110</v>
      </c>
      <c r="B49" s="11">
        <v>0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23">
        <v>0</v>
      </c>
    </row>
    <row r="50" spans="1:18" ht="17.25" customHeight="1" x14ac:dyDescent="0.25">
      <c r="A50" s="4" t="s">
        <v>251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2883.75</v>
      </c>
    </row>
    <row r="51" spans="1:18" ht="17.25" customHeight="1" x14ac:dyDescent="0.25">
      <c r="A51" s="4" t="s">
        <v>252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8" ht="17.25" customHeight="1" x14ac:dyDescent="0.25">
      <c r="A52" s="22" t="s">
        <v>134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23">
        <v>0</v>
      </c>
    </row>
    <row r="53" spans="1:18" ht="17.25" customHeight="1" x14ac:dyDescent="0.25">
      <c r="A53" s="4" t="s">
        <v>111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9305.73</v>
      </c>
    </row>
    <row r="54" spans="1:18" ht="17.25" customHeight="1" thickBot="1" x14ac:dyDescent="0.3">
      <c r="A54" s="13" t="s">
        <v>128</v>
      </c>
      <c r="B54" s="14">
        <f t="shared" ref="B54:F54" si="4">SUM(B43:B53)</f>
        <v>0</v>
      </c>
      <c r="C54" s="14">
        <f t="shared" si="4"/>
        <v>0</v>
      </c>
      <c r="D54" s="14">
        <f t="shared" si="4"/>
        <v>0</v>
      </c>
      <c r="E54" s="14">
        <f t="shared" si="4"/>
        <v>0</v>
      </c>
      <c r="F54" s="14">
        <f t="shared" si="4"/>
        <v>0</v>
      </c>
      <c r="G54" s="14">
        <f t="shared" ref="G54:J54" si="5">SUM(G43:G53)</f>
        <v>0</v>
      </c>
      <c r="H54" s="14">
        <f t="shared" si="5"/>
        <v>0</v>
      </c>
      <c r="I54" s="14">
        <f t="shared" si="5"/>
        <v>0</v>
      </c>
      <c r="J54" s="14">
        <f t="shared" si="5"/>
        <v>0</v>
      </c>
      <c r="K54" s="14">
        <f t="shared" ref="K54" si="6">SUM(K43:K53)</f>
        <v>54480.01999999999</v>
      </c>
    </row>
    <row r="55" spans="1:18" ht="17.25" customHeight="1" thickTop="1" x14ac:dyDescent="0.25">
      <c r="A55" s="54"/>
      <c r="B55" s="54"/>
      <c r="C55" s="54"/>
      <c r="D55" s="54"/>
      <c r="E55" s="54"/>
      <c r="F55" s="54"/>
      <c r="G55" s="55"/>
      <c r="H55" s="55"/>
      <c r="I55" s="55"/>
      <c r="J55" s="55"/>
      <c r="K55" s="55"/>
    </row>
    <row r="56" spans="1:18" s="22" customFormat="1" ht="17.25" customHeight="1" x14ac:dyDescent="0.25">
      <c r="A56" s="47"/>
      <c r="B56" s="47"/>
      <c r="C56" s="47"/>
      <c r="D56" s="47"/>
      <c r="E56" s="47"/>
      <c r="F56" s="47"/>
      <c r="G56" s="27"/>
      <c r="H56" s="27"/>
      <c r="I56" s="27"/>
      <c r="J56" s="27"/>
      <c r="K56" s="27"/>
    </row>
    <row r="57" spans="1:18" s="22" customFormat="1" x14ac:dyDescent="0.25">
      <c r="A57" s="50" t="s">
        <v>281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46"/>
      <c r="M57" s="46"/>
      <c r="N57" s="46"/>
      <c r="O57" s="46"/>
      <c r="P57" s="46"/>
      <c r="Q57" s="46"/>
      <c r="R57" s="46"/>
    </row>
    <row r="58" spans="1:18" s="22" customFormat="1" ht="16.5" thickBot="1" x14ac:dyDescent="0.3">
      <c r="A58" s="47"/>
      <c r="B58" s="47"/>
      <c r="C58" s="47"/>
      <c r="D58" s="47"/>
      <c r="E58" s="47"/>
      <c r="F58" s="47"/>
      <c r="G58" s="27"/>
      <c r="H58" s="27"/>
      <c r="I58" s="27"/>
      <c r="J58" s="27"/>
      <c r="K58" s="27"/>
    </row>
    <row r="59" spans="1:18" ht="16.5" thickBot="1" x14ac:dyDescent="0.3">
      <c r="A59" s="17" t="s">
        <v>133</v>
      </c>
      <c r="B59" s="6" t="s">
        <v>107</v>
      </c>
      <c r="C59" s="6" t="s">
        <v>108</v>
      </c>
      <c r="D59" s="6" t="s">
        <v>112</v>
      </c>
      <c r="E59" s="6" t="s">
        <v>123</v>
      </c>
      <c r="F59" s="6" t="s">
        <v>203</v>
      </c>
      <c r="G59" s="6" t="s">
        <v>204</v>
      </c>
      <c r="H59" s="6" t="s">
        <v>209</v>
      </c>
      <c r="I59" s="6" t="s">
        <v>253</v>
      </c>
      <c r="J59" s="6" t="s">
        <v>263</v>
      </c>
      <c r="K59" s="6" t="s">
        <v>296</v>
      </c>
    </row>
    <row r="60" spans="1:18" x14ac:dyDescent="0.25">
      <c r="A60" s="15"/>
      <c r="B60" s="15"/>
      <c r="C60" s="15"/>
      <c r="D60" s="15"/>
      <c r="E60" s="15"/>
      <c r="F60" s="15"/>
    </row>
    <row r="61" spans="1:18" x14ac:dyDescent="0.25">
      <c r="A61" s="4" t="s">
        <v>109</v>
      </c>
      <c r="B61" s="11">
        <f t="shared" ref="B61:F61" si="7">B7+B26</f>
        <v>772026.75399999996</v>
      </c>
      <c r="C61" s="11">
        <f t="shared" si="7"/>
        <v>713710.28000000014</v>
      </c>
      <c r="D61" s="11">
        <f t="shared" si="7"/>
        <v>690654.0199999999</v>
      </c>
      <c r="E61" s="11">
        <f t="shared" si="7"/>
        <v>827952.95999999985</v>
      </c>
      <c r="F61" s="11">
        <f t="shared" si="7"/>
        <v>945196.50999999978</v>
      </c>
      <c r="G61" s="11">
        <f>G7+G26</f>
        <v>884855.43999999983</v>
      </c>
      <c r="H61" s="11">
        <f t="shared" ref="H61:J61" si="8">H7+H26</f>
        <v>947699.43000000017</v>
      </c>
      <c r="I61" s="11">
        <f t="shared" si="8"/>
        <v>385133.01</v>
      </c>
      <c r="J61" s="11">
        <f t="shared" si="8"/>
        <v>611851</v>
      </c>
      <c r="K61" s="11">
        <f>K7+K26+K43</f>
        <v>808501.63</v>
      </c>
    </row>
    <row r="62" spans="1:18" s="22" customFormat="1" x14ac:dyDescent="0.25">
      <c r="A62" s="22" t="s">
        <v>249</v>
      </c>
      <c r="B62" s="11">
        <f t="shared" ref="B62:F62" si="9">B8+B27</f>
        <v>456016.03</v>
      </c>
      <c r="C62" s="11">
        <f t="shared" si="9"/>
        <v>449357.46</v>
      </c>
      <c r="D62" s="11">
        <f t="shared" si="9"/>
        <v>530351.16999999993</v>
      </c>
      <c r="E62" s="11">
        <f t="shared" si="9"/>
        <v>524212.42</v>
      </c>
      <c r="F62" s="11">
        <f t="shared" si="9"/>
        <v>425589.95</v>
      </c>
      <c r="G62" s="11">
        <f>G8+G27</f>
        <v>304307.72000000003</v>
      </c>
      <c r="H62" s="11">
        <f>H8+H27</f>
        <v>516842.29000000004</v>
      </c>
      <c r="I62" s="11">
        <f>I8+I27</f>
        <v>189787</v>
      </c>
      <c r="J62" s="11">
        <f>J8+J27</f>
        <v>478761.73</v>
      </c>
      <c r="K62" s="11">
        <f>K8+K27+K44</f>
        <v>458028.44</v>
      </c>
    </row>
    <row r="63" spans="1:18" s="22" customFormat="1" x14ac:dyDescent="0.25">
      <c r="A63" s="22" t="s">
        <v>224</v>
      </c>
      <c r="B63" s="11">
        <f t="shared" ref="B63:F63" si="10">B9+B28</f>
        <v>89449.090000000011</v>
      </c>
      <c r="C63" s="11">
        <f t="shared" si="10"/>
        <v>90638.03</v>
      </c>
      <c r="D63" s="11">
        <f t="shared" si="10"/>
        <v>146492.59</v>
      </c>
      <c r="E63" s="11">
        <f t="shared" si="10"/>
        <v>118327.17</v>
      </c>
      <c r="F63" s="11">
        <f t="shared" si="10"/>
        <v>119885.63</v>
      </c>
      <c r="G63" s="11">
        <f>G9+G28</f>
        <v>118617.95999999998</v>
      </c>
      <c r="H63" s="11">
        <f>H9+H28</f>
        <v>113252.06999999999</v>
      </c>
      <c r="I63" s="11">
        <f>I9+I28</f>
        <v>81990.91</v>
      </c>
      <c r="J63" s="11">
        <f>J9+J28</f>
        <v>57653.450000000004</v>
      </c>
      <c r="K63" s="11">
        <f>K9+K28+K45</f>
        <v>72281</v>
      </c>
    </row>
    <row r="64" spans="1:18" s="22" customFormat="1" x14ac:dyDescent="0.25">
      <c r="A64" s="22" t="s">
        <v>136</v>
      </c>
      <c r="B64" s="11">
        <f t="shared" ref="B64:F64" si="11">B10+B29</f>
        <v>110881.03</v>
      </c>
      <c r="C64" s="11">
        <f t="shared" si="11"/>
        <v>89287.89</v>
      </c>
      <c r="D64" s="11">
        <f t="shared" si="11"/>
        <v>88365.359999999986</v>
      </c>
      <c r="E64" s="11">
        <f t="shared" si="11"/>
        <v>85292.799999999988</v>
      </c>
      <c r="F64" s="11">
        <f t="shared" si="11"/>
        <v>240438.6</v>
      </c>
      <c r="G64" s="11">
        <f>G10+G29</f>
        <v>261948.68</v>
      </c>
      <c r="H64" s="11">
        <f>H10+H29</f>
        <v>227606.46000000002</v>
      </c>
      <c r="I64" s="11">
        <f>I10+I29</f>
        <v>116127.28</v>
      </c>
      <c r="J64" s="11">
        <f>J10+J29</f>
        <v>157776.21000000002</v>
      </c>
      <c r="K64" s="11">
        <f>K10+K29+K46</f>
        <v>248406.63</v>
      </c>
    </row>
    <row r="65" spans="1:11" s="22" customFormat="1" x14ac:dyDescent="0.25">
      <c r="A65" s="22" t="s">
        <v>250</v>
      </c>
      <c r="B65" s="11">
        <f t="shared" ref="B65:F65" si="12">B11+B30</f>
        <v>0</v>
      </c>
      <c r="C65" s="11">
        <f t="shared" si="12"/>
        <v>0</v>
      </c>
      <c r="D65" s="11">
        <f t="shared" si="12"/>
        <v>0</v>
      </c>
      <c r="E65" s="11">
        <f t="shared" si="12"/>
        <v>0</v>
      </c>
      <c r="F65" s="11">
        <f t="shared" si="12"/>
        <v>0</v>
      </c>
      <c r="G65" s="11">
        <f>G11+G30</f>
        <v>157358.69</v>
      </c>
      <c r="H65" s="11">
        <f>H11+H30</f>
        <v>156389.60999999999</v>
      </c>
      <c r="I65" s="11">
        <f>I11+I30</f>
        <v>131504.76</v>
      </c>
      <c r="J65" s="11">
        <f>J11+J30</f>
        <v>201488.59000000003</v>
      </c>
      <c r="K65" s="11">
        <f>K11+K30+K47</f>
        <v>220350.84</v>
      </c>
    </row>
    <row r="66" spans="1:11" s="22" customFormat="1" x14ac:dyDescent="0.25">
      <c r="A66" s="22" t="s">
        <v>135</v>
      </c>
      <c r="B66" s="11">
        <f t="shared" ref="B66:F66" si="13">B12+B31</f>
        <v>9155.76</v>
      </c>
      <c r="C66" s="11">
        <f t="shared" si="13"/>
        <v>877.12</v>
      </c>
      <c r="D66" s="11">
        <f t="shared" si="13"/>
        <v>10732.18</v>
      </c>
      <c r="E66" s="11">
        <f t="shared" si="13"/>
        <v>9984.32</v>
      </c>
      <c r="F66" s="11">
        <f t="shared" si="13"/>
        <v>12314.07</v>
      </c>
      <c r="G66" s="11">
        <f>G12+G31</f>
        <v>12529.6</v>
      </c>
      <c r="H66" s="11">
        <f>H12+H31</f>
        <v>5750.26</v>
      </c>
      <c r="I66" s="11">
        <f>I12+I31</f>
        <v>0</v>
      </c>
      <c r="J66" s="11">
        <f>J12+J31</f>
        <v>10121.75</v>
      </c>
      <c r="K66" s="11">
        <f>K12+K31+K48</f>
        <v>963</v>
      </c>
    </row>
    <row r="67" spans="1:11" s="22" customFormat="1" x14ac:dyDescent="0.25">
      <c r="A67" s="22" t="s">
        <v>110</v>
      </c>
      <c r="B67" s="11">
        <f t="shared" ref="B67:F67" si="14">B13+B32</f>
        <v>72448.52</v>
      </c>
      <c r="C67" s="11">
        <f t="shared" si="14"/>
        <v>85730.66</v>
      </c>
      <c r="D67" s="11">
        <f t="shared" si="14"/>
        <v>88639.78</v>
      </c>
      <c r="E67" s="11">
        <f t="shared" si="14"/>
        <v>71372.86</v>
      </c>
      <c r="F67" s="11">
        <f t="shared" si="14"/>
        <v>189247.03000000003</v>
      </c>
      <c r="G67" s="11">
        <f>G13+G32</f>
        <v>216989.87</v>
      </c>
      <c r="H67" s="11">
        <f>H13+H32</f>
        <v>71831.399999999994</v>
      </c>
      <c r="I67" s="11">
        <f>I13+I32</f>
        <v>3747</v>
      </c>
      <c r="J67" s="11">
        <f>J13+J32</f>
        <v>4897.75</v>
      </c>
      <c r="K67" s="11">
        <f>K13+K32+K49</f>
        <v>3479</v>
      </c>
    </row>
    <row r="68" spans="1:11" x14ac:dyDescent="0.25">
      <c r="A68" s="4" t="s">
        <v>251</v>
      </c>
      <c r="B68" s="11">
        <f t="shared" ref="B68:F68" si="15">B14+B33</f>
        <v>0</v>
      </c>
      <c r="C68" s="11">
        <f t="shared" si="15"/>
        <v>0</v>
      </c>
      <c r="D68" s="11">
        <f t="shared" si="15"/>
        <v>0</v>
      </c>
      <c r="E68" s="11">
        <f t="shared" si="15"/>
        <v>0</v>
      </c>
      <c r="F68" s="11">
        <f t="shared" si="15"/>
        <v>0</v>
      </c>
      <c r="G68" s="11">
        <f>G14+G33</f>
        <v>0</v>
      </c>
      <c r="H68" s="11">
        <f>H14+H33</f>
        <v>42213.7</v>
      </c>
      <c r="I68" s="11">
        <f>I14+I33</f>
        <v>23002.86</v>
      </c>
      <c r="J68" s="11">
        <f>J14+J33</f>
        <v>41782.199999999997</v>
      </c>
      <c r="K68" s="11">
        <f>K14+K33+K50</f>
        <v>41255.75</v>
      </c>
    </row>
    <row r="69" spans="1:11" x14ac:dyDescent="0.25">
      <c r="A69" s="4" t="s">
        <v>252</v>
      </c>
      <c r="B69" s="11">
        <f t="shared" ref="B69:F69" si="16">B15+B34</f>
        <v>0</v>
      </c>
      <c r="C69" s="11">
        <f t="shared" si="16"/>
        <v>0</v>
      </c>
      <c r="D69" s="11">
        <f t="shared" si="16"/>
        <v>0</v>
      </c>
      <c r="E69" s="11">
        <f t="shared" si="16"/>
        <v>0</v>
      </c>
      <c r="F69" s="11">
        <f t="shared" si="16"/>
        <v>0</v>
      </c>
      <c r="G69" s="11">
        <f>G15+G34</f>
        <v>0</v>
      </c>
      <c r="H69" s="11">
        <f>H15+H34</f>
        <v>8001.67</v>
      </c>
      <c r="I69" s="11">
        <f>I15+I34</f>
        <v>0</v>
      </c>
      <c r="J69" s="11">
        <f>J15+J34</f>
        <v>8329.5</v>
      </c>
      <c r="K69" s="11">
        <f>K15+K34+K51</f>
        <v>14811</v>
      </c>
    </row>
    <row r="70" spans="1:11" s="22" customFormat="1" x14ac:dyDescent="0.25">
      <c r="A70" s="22" t="s">
        <v>134</v>
      </c>
      <c r="B70" s="11">
        <f t="shared" ref="B70:F70" si="17">B16+B35</f>
        <v>46557.1</v>
      </c>
      <c r="C70" s="11">
        <f t="shared" si="17"/>
        <v>56333.209999999992</v>
      </c>
      <c r="D70" s="11">
        <f t="shared" si="17"/>
        <v>33683.269999999997</v>
      </c>
      <c r="E70" s="11">
        <f t="shared" si="17"/>
        <v>49618.61</v>
      </c>
      <c r="F70" s="11">
        <f t="shared" si="17"/>
        <v>77992.209999999992</v>
      </c>
      <c r="G70" s="11">
        <f>G16+G35</f>
        <v>166260.14000000001</v>
      </c>
      <c r="H70" s="11">
        <f>H16+H35</f>
        <v>2230.3000000000002</v>
      </c>
      <c r="I70" s="11">
        <f>I16+I35</f>
        <v>0</v>
      </c>
      <c r="J70" s="11">
        <f>J16+J35</f>
        <v>0</v>
      </c>
      <c r="K70" s="11">
        <f>K16+K35+K52</f>
        <v>0</v>
      </c>
    </row>
    <row r="71" spans="1:11" x14ac:dyDescent="0.25">
      <c r="A71" s="4" t="s">
        <v>111</v>
      </c>
      <c r="B71" s="11">
        <f t="shared" ref="B71:F71" si="18">B17+B36</f>
        <v>576553.68000000005</v>
      </c>
      <c r="C71" s="11">
        <f t="shared" si="18"/>
        <v>674948.86999999988</v>
      </c>
      <c r="D71" s="11">
        <f t="shared" si="18"/>
        <v>753812.6599999998</v>
      </c>
      <c r="E71" s="11">
        <f t="shared" si="18"/>
        <v>770108.48</v>
      </c>
      <c r="F71" s="11">
        <f t="shared" si="18"/>
        <v>821028.88</v>
      </c>
      <c r="G71" s="11">
        <f>G17+G36</f>
        <v>833372.82</v>
      </c>
      <c r="H71" s="11">
        <f>H17+H36</f>
        <v>941198.33000000007</v>
      </c>
      <c r="I71" s="11">
        <f>I17+I36</f>
        <v>520855.78</v>
      </c>
      <c r="J71" s="11">
        <f>J17+J36</f>
        <v>807212.41</v>
      </c>
      <c r="K71" s="11">
        <f>K17+K36+K53</f>
        <v>1255266.73</v>
      </c>
    </row>
    <row r="72" spans="1:11" x14ac:dyDescent="0.25">
      <c r="A72" s="4" t="s">
        <v>302</v>
      </c>
      <c r="B72" s="11">
        <f>+B18</f>
        <v>0</v>
      </c>
      <c r="C72" s="11">
        <f t="shared" ref="C72:K72" si="19">+C18</f>
        <v>89587.79</v>
      </c>
      <c r="D72" s="11">
        <f t="shared" si="19"/>
        <v>54700</v>
      </c>
      <c r="E72" s="11">
        <f t="shared" si="19"/>
        <v>5909.02</v>
      </c>
      <c r="F72" s="11">
        <f t="shared" si="19"/>
        <v>0</v>
      </c>
      <c r="G72" s="11">
        <f t="shared" si="19"/>
        <v>0</v>
      </c>
      <c r="H72" s="11">
        <f t="shared" si="19"/>
        <v>0</v>
      </c>
      <c r="I72" s="11">
        <f t="shared" si="19"/>
        <v>0</v>
      </c>
      <c r="J72" s="11">
        <f t="shared" si="19"/>
        <v>0</v>
      </c>
      <c r="K72" s="11">
        <f t="shared" si="19"/>
        <v>0</v>
      </c>
    </row>
    <row r="73" spans="1:11" ht="16.5" thickBot="1" x14ac:dyDescent="0.3">
      <c r="A73" s="13" t="s">
        <v>128</v>
      </c>
      <c r="B73" s="14">
        <f>SUM(B61:B72)</f>
        <v>2133087.9640000002</v>
      </c>
      <c r="C73" s="14">
        <f>SUM(C61:C72)</f>
        <v>2250471.31</v>
      </c>
      <c r="D73" s="14">
        <f>SUM(D61:D72)</f>
        <v>2397431.0299999998</v>
      </c>
      <c r="E73" s="14">
        <f>SUM(E61:E72)</f>
        <v>2462778.64</v>
      </c>
      <c r="F73" s="14">
        <f t="shared" ref="F73" si="20">SUM(F61:F71)</f>
        <v>2831692.88</v>
      </c>
      <c r="G73" s="14">
        <f t="shared" ref="G73:J73" si="21">SUM(G61:G71)</f>
        <v>2956240.92</v>
      </c>
      <c r="H73" s="14">
        <f t="shared" si="21"/>
        <v>3033015.5200000005</v>
      </c>
      <c r="I73" s="14">
        <f t="shared" si="21"/>
        <v>1452148.6</v>
      </c>
      <c r="J73" s="14">
        <f t="shared" si="21"/>
        <v>2379874.59</v>
      </c>
      <c r="K73" s="14">
        <f t="shared" ref="K73" si="22">SUM(K61:K71)</f>
        <v>3123344.0200000005</v>
      </c>
    </row>
    <row r="74" spans="1:11" s="22" customFormat="1" ht="16.5" thickTop="1" x14ac:dyDescent="0.25">
      <c r="A74" s="47"/>
      <c r="B74" s="47"/>
      <c r="C74" s="47"/>
      <c r="D74" s="47"/>
      <c r="E74" s="47"/>
      <c r="F74" s="47"/>
      <c r="G74" s="27"/>
      <c r="H74" s="27"/>
      <c r="I74" s="27"/>
      <c r="J74" s="27"/>
      <c r="K74" s="27"/>
    </row>
    <row r="75" spans="1:11" x14ac:dyDescent="0.25">
      <c r="A75" s="18" t="s">
        <v>304</v>
      </c>
      <c r="B75" s="18"/>
      <c r="C75" s="18"/>
      <c r="D75" s="18"/>
      <c r="E75" s="18"/>
      <c r="F75" s="18"/>
    </row>
    <row r="76" spans="1:11" x14ac:dyDescent="0.25">
      <c r="A76" s="18" t="s">
        <v>305</v>
      </c>
      <c r="B76" s="18"/>
      <c r="C76" s="18"/>
      <c r="D76" s="18"/>
      <c r="E76" s="18"/>
      <c r="F76" s="18"/>
    </row>
    <row r="77" spans="1:11" x14ac:dyDescent="0.25">
      <c r="A77" s="18" t="s">
        <v>306</v>
      </c>
      <c r="B77" s="18"/>
      <c r="C77" s="18"/>
      <c r="D77" s="18"/>
      <c r="E77" s="18"/>
      <c r="F77" s="18"/>
    </row>
    <row r="78" spans="1:11" x14ac:dyDescent="0.25">
      <c r="A78" s="18" t="s">
        <v>307</v>
      </c>
      <c r="B78" s="18"/>
      <c r="C78" s="18"/>
      <c r="D78" s="18"/>
      <c r="E78" s="18"/>
      <c r="F78" s="18"/>
    </row>
    <row r="79" spans="1:11" x14ac:dyDescent="0.25">
      <c r="A79" s="19" t="s">
        <v>308</v>
      </c>
      <c r="B79" s="19"/>
      <c r="C79" s="19"/>
      <c r="D79" s="19"/>
      <c r="E79" s="19"/>
      <c r="F79" s="19"/>
    </row>
    <row r="80" spans="1:11" x14ac:dyDescent="0.25">
      <c r="A80" s="19" t="s">
        <v>309</v>
      </c>
      <c r="B80" s="19"/>
      <c r="C80" s="19"/>
      <c r="D80" s="19"/>
      <c r="E80" s="19"/>
      <c r="F80" s="19"/>
    </row>
    <row r="81" spans="1:6" x14ac:dyDescent="0.25">
      <c r="A81" s="19" t="s">
        <v>310</v>
      </c>
      <c r="B81" s="19"/>
      <c r="C81" s="19"/>
      <c r="D81" s="19"/>
      <c r="E81" s="19"/>
      <c r="F81" s="19"/>
    </row>
    <row r="82" spans="1:6" x14ac:dyDescent="0.25">
      <c r="A82" s="19" t="s">
        <v>311</v>
      </c>
      <c r="B82" s="19"/>
      <c r="C82" s="19"/>
      <c r="D82" s="19"/>
      <c r="E82" s="19"/>
      <c r="F82" s="19"/>
    </row>
    <row r="83" spans="1:6" x14ac:dyDescent="0.25">
      <c r="A83" s="18" t="s">
        <v>312</v>
      </c>
      <c r="B83" s="18"/>
      <c r="C83" s="18"/>
      <c r="D83" s="18"/>
      <c r="E83" s="18"/>
      <c r="F83" s="18"/>
    </row>
    <row r="84" spans="1:6" x14ac:dyDescent="0.25">
      <c r="A84" s="18" t="s">
        <v>313</v>
      </c>
      <c r="B84" s="18"/>
      <c r="C84" s="18"/>
      <c r="D84" s="18"/>
      <c r="E84" s="18"/>
      <c r="F84" s="18"/>
    </row>
    <row r="88" spans="1:6" x14ac:dyDescent="0.25">
      <c r="A88" s="18" t="s">
        <v>298</v>
      </c>
      <c r="B88" s="18"/>
      <c r="C88" s="18"/>
      <c r="D88" s="18"/>
      <c r="E88" s="18"/>
      <c r="F88" s="18"/>
    </row>
  </sheetData>
  <mergeCells count="5">
    <mergeCell ref="A57:K57"/>
    <mergeCell ref="A22:K22"/>
    <mergeCell ref="A1:K1"/>
    <mergeCell ref="A3:K3"/>
    <mergeCell ref="A39:K39"/>
  </mergeCells>
  <phoneticPr fontId="0" type="noConversion"/>
  <printOptions horizontalCentered="1" gridLines="1"/>
  <pageMargins left="0.25" right="0.25" top="0.25" bottom="0.5" header="0.3" footer="0.3"/>
  <pageSetup paperSize="5" scale="67" orientation="portrait" r:id="rId1"/>
  <headerFooter>
    <oddFooter>&amp;CPage &amp;P of &amp;N&amp;R&amp;D&amp;T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workbookViewId="0">
      <selection activeCell="A21" sqref="A21"/>
    </sheetView>
  </sheetViews>
  <sheetFormatPr defaultColWidth="9.1640625" defaultRowHeight="15.75" x14ac:dyDescent="0.25"/>
  <cols>
    <col min="1" max="1" width="38.1640625" style="4" customWidth="1"/>
    <col min="2" max="2" width="18.1640625" style="4" customWidth="1"/>
    <col min="3" max="3" width="16.5" style="4" customWidth="1"/>
    <col min="4" max="4" width="13.6640625" style="4" customWidth="1"/>
    <col min="5" max="6" width="13.83203125" style="4" customWidth="1"/>
    <col min="7" max="7" width="15" style="4" customWidth="1"/>
    <col min="8" max="16384" width="9.1640625" style="4"/>
  </cols>
  <sheetData>
    <row r="1" spans="1:7" x14ac:dyDescent="0.25">
      <c r="A1" s="51" t="s">
        <v>191</v>
      </c>
      <c r="B1" s="51"/>
      <c r="C1" s="51"/>
    </row>
    <row r="2" spans="1:7" ht="16.5" thickBot="1" x14ac:dyDescent="0.3"/>
    <row r="3" spans="1:7" ht="16.5" thickBot="1" x14ac:dyDescent="0.3">
      <c r="A3" s="17" t="s">
        <v>133</v>
      </c>
      <c r="B3" s="12" t="s">
        <v>112</v>
      </c>
      <c r="C3" s="12" t="s">
        <v>123</v>
      </c>
      <c r="D3" s="12" t="s">
        <v>209</v>
      </c>
      <c r="E3" s="6" t="s">
        <v>253</v>
      </c>
      <c r="F3" s="6" t="s">
        <v>263</v>
      </c>
      <c r="G3" s="6" t="s">
        <v>296</v>
      </c>
    </row>
    <row r="4" spans="1:7" x14ac:dyDescent="0.25">
      <c r="A4" s="15"/>
      <c r="B4" s="16"/>
      <c r="C4" s="16"/>
    </row>
    <row r="5" spans="1:7" x14ac:dyDescent="0.25">
      <c r="A5" s="4" t="s">
        <v>109</v>
      </c>
      <c r="B5" s="11">
        <v>102060</v>
      </c>
      <c r="C5" s="11">
        <v>71391</v>
      </c>
      <c r="D5" s="11">
        <v>26460</v>
      </c>
      <c r="E5" s="11">
        <v>10083</v>
      </c>
      <c r="F5" s="11">
        <v>19317</v>
      </c>
      <c r="G5" s="11">
        <v>17231</v>
      </c>
    </row>
    <row r="6" spans="1:7" s="22" customFormat="1" x14ac:dyDescent="0.25">
      <c r="A6" s="22" t="s">
        <v>249</v>
      </c>
      <c r="B6" s="23">
        <v>43633</v>
      </c>
      <c r="C6" s="23">
        <v>45359</v>
      </c>
      <c r="D6" s="23">
        <f>13600+5190</f>
        <v>18790</v>
      </c>
      <c r="E6" s="23">
        <v>4116</v>
      </c>
      <c r="F6" s="23">
        <v>19968</v>
      </c>
      <c r="G6" s="23">
        <v>41861</v>
      </c>
    </row>
    <row r="7" spans="1:7" s="22" customFormat="1" x14ac:dyDescent="0.25">
      <c r="A7" s="22" t="s">
        <v>136</v>
      </c>
      <c r="B7" s="23">
        <v>18824</v>
      </c>
      <c r="C7" s="23">
        <v>12293</v>
      </c>
      <c r="D7" s="23">
        <v>0</v>
      </c>
      <c r="E7" s="23">
        <v>0</v>
      </c>
      <c r="F7" s="23">
        <v>4797</v>
      </c>
      <c r="G7" s="23">
        <v>11166</v>
      </c>
    </row>
    <row r="8" spans="1:7" s="22" customFormat="1" x14ac:dyDescent="0.25">
      <c r="A8" s="22" t="s">
        <v>224</v>
      </c>
      <c r="B8" s="23">
        <v>2605</v>
      </c>
      <c r="C8" s="23">
        <v>3900</v>
      </c>
      <c r="D8" s="23">
        <v>0</v>
      </c>
      <c r="E8" s="23">
        <v>840</v>
      </c>
      <c r="F8" s="23">
        <v>0</v>
      </c>
      <c r="G8" s="23">
        <v>0</v>
      </c>
    </row>
    <row r="9" spans="1:7" s="22" customFormat="1" x14ac:dyDescent="0.25">
      <c r="A9" s="22" t="s">
        <v>262</v>
      </c>
      <c r="B9" s="23">
        <v>0</v>
      </c>
      <c r="C9" s="23">
        <v>0</v>
      </c>
      <c r="D9" s="23">
        <v>0</v>
      </c>
      <c r="E9" s="23">
        <v>552</v>
      </c>
      <c r="F9" s="23">
        <v>2166</v>
      </c>
      <c r="G9" s="23">
        <v>0</v>
      </c>
    </row>
    <row r="10" spans="1:7" s="22" customFormat="1" x14ac:dyDescent="0.25">
      <c r="A10" s="22" t="s">
        <v>299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s="22" customFormat="1" x14ac:dyDescent="0.25">
      <c r="A11" s="22" t="s">
        <v>250</v>
      </c>
      <c r="B11" s="23">
        <v>0</v>
      </c>
      <c r="C11" s="23">
        <v>0</v>
      </c>
      <c r="D11" s="23">
        <v>2170</v>
      </c>
      <c r="E11" s="23">
        <v>3185</v>
      </c>
      <c r="F11" s="23">
        <f>4374-1320</f>
        <v>3054</v>
      </c>
      <c r="G11" s="23">
        <v>6242</v>
      </c>
    </row>
    <row r="12" spans="1:7" s="22" customFormat="1" x14ac:dyDescent="0.25">
      <c r="A12" s="22" t="s">
        <v>135</v>
      </c>
      <c r="B12" s="23">
        <v>0</v>
      </c>
      <c r="C12" s="23">
        <v>15</v>
      </c>
      <c r="D12" s="23">
        <v>0</v>
      </c>
      <c r="E12" s="23">
        <v>0</v>
      </c>
      <c r="F12" s="23">
        <v>471</v>
      </c>
      <c r="G12" s="23">
        <v>394</v>
      </c>
    </row>
    <row r="13" spans="1:7" s="22" customFormat="1" x14ac:dyDescent="0.25">
      <c r="A13" s="22" t="s">
        <v>110</v>
      </c>
      <c r="B13" s="23">
        <v>20457</v>
      </c>
      <c r="C13" s="23">
        <v>15673</v>
      </c>
      <c r="D13" s="23">
        <v>475</v>
      </c>
      <c r="E13" s="23">
        <v>399</v>
      </c>
      <c r="F13" s="23">
        <v>0</v>
      </c>
      <c r="G13" s="23">
        <v>520</v>
      </c>
    </row>
    <row r="14" spans="1:7" s="22" customFormat="1" x14ac:dyDescent="0.25">
      <c r="A14" s="22" t="s">
        <v>134</v>
      </c>
      <c r="B14" s="23">
        <v>8050</v>
      </c>
      <c r="C14" s="23">
        <v>3120</v>
      </c>
      <c r="D14" s="23">
        <v>460</v>
      </c>
      <c r="E14" s="23">
        <v>0</v>
      </c>
      <c r="F14" s="23">
        <v>0</v>
      </c>
      <c r="G14" s="23">
        <v>0</v>
      </c>
    </row>
    <row r="15" spans="1:7" x14ac:dyDescent="0.25">
      <c r="A15" s="4" t="s">
        <v>251</v>
      </c>
      <c r="B15" s="11">
        <v>0</v>
      </c>
      <c r="C15" s="11">
        <v>0</v>
      </c>
      <c r="D15" s="11">
        <v>2060</v>
      </c>
      <c r="E15" s="11">
        <v>908</v>
      </c>
      <c r="F15" s="11">
        <v>1212</v>
      </c>
      <c r="G15" s="11">
        <v>564</v>
      </c>
    </row>
    <row r="16" spans="1:7" x14ac:dyDescent="0.25">
      <c r="A16" s="4" t="s">
        <v>252</v>
      </c>
      <c r="B16" s="11">
        <v>0</v>
      </c>
      <c r="C16" s="11">
        <v>0</v>
      </c>
      <c r="D16" s="11">
        <v>960</v>
      </c>
      <c r="E16" s="11">
        <v>0</v>
      </c>
      <c r="F16" s="11">
        <v>0</v>
      </c>
      <c r="G16" s="11">
        <v>0</v>
      </c>
    </row>
    <row r="17" spans="1:7" x14ac:dyDescent="0.25">
      <c r="A17" s="4" t="s">
        <v>111</v>
      </c>
      <c r="B17" s="11">
        <v>79321</v>
      </c>
      <c r="C17" s="11">
        <v>102253</v>
      </c>
      <c r="D17" s="11">
        <v>35180</v>
      </c>
      <c r="E17" s="11">
        <v>31186</v>
      </c>
      <c r="F17" s="11">
        <v>27894</v>
      </c>
      <c r="G17" s="11">
        <v>44171</v>
      </c>
    </row>
    <row r="18" spans="1:7" x14ac:dyDescent="0.25">
      <c r="B18" s="11"/>
      <c r="C18" s="11"/>
      <c r="D18" s="11"/>
      <c r="E18" s="11"/>
      <c r="F18" s="11"/>
      <c r="G18" s="11"/>
    </row>
    <row r="19" spans="1:7" ht="16.5" thickBot="1" x14ac:dyDescent="0.3">
      <c r="A19" s="13" t="s">
        <v>128</v>
      </c>
      <c r="B19" s="14">
        <f>SUM(B5:B17)</f>
        <v>274950</v>
      </c>
      <c r="C19" s="14">
        <f>SUM(C5:C17)</f>
        <v>254004</v>
      </c>
      <c r="D19" s="14">
        <f>SUM(D5:D17)</f>
        <v>86555</v>
      </c>
      <c r="E19" s="14">
        <f>SUM(E5:E17)</f>
        <v>51269</v>
      </c>
      <c r="F19" s="14">
        <f>SUM(F5:F17)</f>
        <v>78879</v>
      </c>
      <c r="G19" s="14">
        <f t="shared" ref="G19" si="0">SUM(G5:G17)</f>
        <v>122149</v>
      </c>
    </row>
    <row r="20" spans="1:7" ht="16.5" thickTop="1" x14ac:dyDescent="0.25">
      <c r="B20" s="11"/>
      <c r="C20" s="11"/>
      <c r="D20" s="11"/>
    </row>
    <row r="21" spans="1:7" x14ac:dyDescent="0.25">
      <c r="B21" s="11"/>
      <c r="C21" s="11"/>
      <c r="D21" s="11"/>
    </row>
    <row r="22" spans="1:7" x14ac:dyDescent="0.25">
      <c r="A22" s="18" t="str">
        <f>+'Summary Tab'!$A$88</f>
        <v>G:\General\Web Site Page\FY23 Working Data</v>
      </c>
      <c r="B22" s="11"/>
      <c r="C22" s="11"/>
      <c r="D22" s="11"/>
    </row>
    <row r="23" spans="1:7" x14ac:dyDescent="0.25">
      <c r="B23" s="11"/>
      <c r="C23" s="11"/>
      <c r="D23" s="11"/>
    </row>
    <row r="24" spans="1:7" x14ac:dyDescent="0.25">
      <c r="B24" s="11"/>
      <c r="C24" s="11"/>
      <c r="D24" s="11"/>
    </row>
    <row r="25" spans="1:7" x14ac:dyDescent="0.25">
      <c r="B25" s="11"/>
      <c r="C25" s="11"/>
      <c r="D25" s="11"/>
    </row>
    <row r="26" spans="1:7" x14ac:dyDescent="0.25">
      <c r="B26" s="11"/>
      <c r="C26" s="11"/>
      <c r="D26" s="11"/>
    </row>
  </sheetData>
  <mergeCells count="1">
    <mergeCell ref="A1:C1"/>
  </mergeCells>
  <phoneticPr fontId="0" type="noConversion"/>
  <printOptions horizontalCentered="1" gridLines="1"/>
  <pageMargins left="0.25" right="0.25" top="0.75" bottom="0.75" header="0.3" footer="0.3"/>
  <pageSetup fitToHeight="0" orientation="landscape" r:id="rId1"/>
  <headerFooter>
    <oddFooter>&amp;CPage &amp;P of &amp;N&amp;R&amp;D&amp;T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22"/>
  <sheetViews>
    <sheetView workbookViewId="0">
      <selection activeCell="A18" sqref="A18"/>
    </sheetView>
  </sheetViews>
  <sheetFormatPr defaultColWidth="9.1640625" defaultRowHeight="15.75" x14ac:dyDescent="0.25"/>
  <cols>
    <col min="1" max="1" width="22.5" style="4" customWidth="1"/>
    <col min="2" max="2" width="23.83203125" style="4" bestFit="1" customWidth="1"/>
    <col min="3" max="3" width="11.33203125" style="4" customWidth="1"/>
    <col min="4" max="16384" width="9.1640625" style="4"/>
  </cols>
  <sheetData>
    <row r="1" spans="1:3" x14ac:dyDescent="0.25">
      <c r="A1" s="3" t="s">
        <v>130</v>
      </c>
      <c r="B1" s="3"/>
      <c r="C1" s="3"/>
    </row>
    <row r="2" spans="1:3" ht="16.5" thickBot="1" x14ac:dyDescent="0.3"/>
    <row r="3" spans="1:3" ht="16.5" thickBot="1" x14ac:dyDescent="0.3">
      <c r="A3" s="5" t="s">
        <v>131</v>
      </c>
      <c r="B3" s="6" t="s">
        <v>132</v>
      </c>
    </row>
    <row r="4" spans="1:3" x14ac:dyDescent="0.25">
      <c r="A4" s="15"/>
      <c r="B4" s="16"/>
    </row>
    <row r="5" spans="1:3" x14ac:dyDescent="0.25">
      <c r="A5" s="7">
        <v>40179</v>
      </c>
      <c r="B5" s="8">
        <v>8.25</v>
      </c>
    </row>
    <row r="6" spans="1:3" x14ac:dyDescent="0.25">
      <c r="A6" s="7">
        <v>41640</v>
      </c>
      <c r="B6" s="8">
        <v>8.6999999999999993</v>
      </c>
    </row>
    <row r="7" spans="1:3" x14ac:dyDescent="0.25">
      <c r="A7" s="7">
        <v>42005</v>
      </c>
      <c r="B7" s="8">
        <v>9.15</v>
      </c>
    </row>
    <row r="8" spans="1:3" x14ac:dyDescent="0.25">
      <c r="A8" s="7">
        <v>42370</v>
      </c>
      <c r="B8" s="8">
        <v>9.6</v>
      </c>
    </row>
    <row r="9" spans="1:3" x14ac:dyDescent="0.25">
      <c r="A9" s="7">
        <v>42736</v>
      </c>
      <c r="B9" s="8">
        <v>10.1</v>
      </c>
    </row>
    <row r="10" spans="1:3" x14ac:dyDescent="0.25">
      <c r="A10" s="7">
        <v>43101</v>
      </c>
      <c r="B10" s="8">
        <v>10.1</v>
      </c>
    </row>
    <row r="11" spans="1:3" x14ac:dyDescent="0.25">
      <c r="A11" s="20">
        <v>43739</v>
      </c>
      <c r="B11" s="21">
        <v>11</v>
      </c>
    </row>
    <row r="12" spans="1:3" x14ac:dyDescent="0.25">
      <c r="A12" s="20">
        <v>44075</v>
      </c>
      <c r="B12" s="21">
        <v>12</v>
      </c>
    </row>
    <row r="13" spans="1:3" x14ac:dyDescent="0.25">
      <c r="A13" s="20">
        <v>44409</v>
      </c>
      <c r="B13" s="21">
        <v>13</v>
      </c>
    </row>
    <row r="14" spans="1:3" x14ac:dyDescent="0.25">
      <c r="A14" s="20">
        <v>44743</v>
      </c>
      <c r="B14" s="8">
        <v>14</v>
      </c>
    </row>
    <row r="15" spans="1:3" x14ac:dyDescent="0.25">
      <c r="A15" s="20">
        <v>45078</v>
      </c>
      <c r="B15" s="8">
        <v>15</v>
      </c>
    </row>
    <row r="16" spans="1:3" x14ac:dyDescent="0.25">
      <c r="A16" s="9"/>
      <c r="B16" s="8"/>
    </row>
    <row r="17" spans="1:2" x14ac:dyDescent="0.25">
      <c r="A17" s="9" t="s">
        <v>255</v>
      </c>
      <c r="B17" s="28" t="s">
        <v>254</v>
      </c>
    </row>
    <row r="18" spans="1:2" x14ac:dyDescent="0.25">
      <c r="A18" s="18" t="str">
        <f>+'Summary Tab'!$A$88</f>
        <v>G:\General\Web Site Page\FY23 Working Data</v>
      </c>
      <c r="B18" s="10"/>
    </row>
    <row r="19" spans="1:2" x14ac:dyDescent="0.25">
      <c r="A19" s="29"/>
      <c r="B19" s="10"/>
    </row>
    <row r="20" spans="1:2" x14ac:dyDescent="0.25">
      <c r="A20" s="9"/>
      <c r="B20" s="10"/>
    </row>
    <row r="21" spans="1:2" x14ac:dyDescent="0.25">
      <c r="A21" s="9"/>
    </row>
    <row r="22" spans="1:2" x14ac:dyDescent="0.25">
      <c r="A22" s="9"/>
    </row>
  </sheetData>
  <hyperlinks>
    <hyperlink ref="B17" r:id="rId1" xr:uid="{B118FE91-4013-432A-A15D-DD912AD42D86}"/>
  </hyperlinks>
  <printOptions horizontalCentered="1" gridLines="1"/>
  <pageMargins left="0.25" right="0.25" top="0.75" bottom="0.75" header="0.3" footer="0.3"/>
  <pageSetup fitToHeight="0" orientation="landscape" r:id="rId2"/>
  <headerFooter>
    <oddFooter>&amp;CPage &amp;P of &amp;N&amp;R&amp;D&amp;T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3"/>
  <sheetViews>
    <sheetView workbookViewId="0">
      <selection activeCell="A23" sqref="A23"/>
    </sheetView>
  </sheetViews>
  <sheetFormatPr defaultColWidth="9.1640625" defaultRowHeight="15.75" x14ac:dyDescent="0.25"/>
  <cols>
    <col min="1" max="1" width="7.83203125" style="4" customWidth="1"/>
    <col min="2" max="2" width="11" style="4" customWidth="1"/>
    <col min="3" max="3" width="10.5" style="4" customWidth="1"/>
    <col min="4" max="4" width="18.5" style="4" customWidth="1"/>
    <col min="5" max="5" width="11.5" style="4" bestFit="1" customWidth="1"/>
    <col min="6" max="6" width="7.5" style="4" bestFit="1" customWidth="1"/>
    <col min="7" max="7" width="12.6640625" style="4" bestFit="1" customWidth="1"/>
    <col min="8" max="8" width="49.83203125" style="4" bestFit="1" customWidth="1"/>
    <col min="9" max="9" width="14.1640625" style="4" bestFit="1" customWidth="1"/>
    <col min="10" max="10" width="12.6640625" style="11" bestFit="1" customWidth="1"/>
    <col min="11" max="11" width="99.5" style="4" customWidth="1"/>
    <col min="12" max="16384" width="9.1640625" style="4"/>
  </cols>
  <sheetData>
    <row r="1" spans="1:11" x14ac:dyDescent="0.25">
      <c r="A1" s="52" t="s">
        <v>137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11" x14ac:dyDescent="0.25">
      <c r="A2" s="30" t="s">
        <v>124</v>
      </c>
      <c r="B2" s="30" t="s">
        <v>125</v>
      </c>
      <c r="C2" s="30" t="s">
        <v>138</v>
      </c>
      <c r="D2" s="30" t="s">
        <v>190</v>
      </c>
      <c r="E2" s="30" t="s">
        <v>139</v>
      </c>
      <c r="F2" s="30" t="s">
        <v>140</v>
      </c>
      <c r="G2" s="30" t="s">
        <v>141</v>
      </c>
      <c r="H2" s="30" t="s">
        <v>142</v>
      </c>
      <c r="I2" s="30" t="s">
        <v>143</v>
      </c>
      <c r="J2" s="40" t="s">
        <v>126</v>
      </c>
      <c r="K2" s="30" t="s">
        <v>144</v>
      </c>
    </row>
    <row r="3" spans="1:11" x14ac:dyDescent="0.25">
      <c r="A3" s="31" t="s">
        <v>145</v>
      </c>
      <c r="B3" s="31" t="s">
        <v>122</v>
      </c>
      <c r="C3" s="31" t="s">
        <v>0</v>
      </c>
      <c r="D3" s="31" t="s">
        <v>146</v>
      </c>
      <c r="E3" s="32">
        <v>41956.667523148149</v>
      </c>
      <c r="F3" s="31" t="s">
        <v>147</v>
      </c>
      <c r="G3" s="31" t="s">
        <v>148</v>
      </c>
      <c r="H3" s="33" t="s">
        <v>149</v>
      </c>
      <c r="I3" s="22" t="s">
        <v>150</v>
      </c>
      <c r="J3" s="23">
        <v>23000</v>
      </c>
      <c r="K3" s="34" t="s">
        <v>151</v>
      </c>
    </row>
    <row r="4" spans="1:11" x14ac:dyDescent="0.25">
      <c r="A4" s="31" t="s">
        <v>145</v>
      </c>
      <c r="B4" s="31" t="s">
        <v>122</v>
      </c>
      <c r="C4" s="31" t="s">
        <v>0</v>
      </c>
      <c r="D4" s="31" t="s">
        <v>146</v>
      </c>
      <c r="E4" s="32">
        <v>42145.444895833331</v>
      </c>
      <c r="F4" s="31" t="s">
        <v>147</v>
      </c>
      <c r="G4" s="31" t="s">
        <v>152</v>
      </c>
      <c r="H4" s="33" t="s">
        <v>153</v>
      </c>
      <c r="I4" s="22" t="s">
        <v>154</v>
      </c>
      <c r="J4" s="23">
        <v>550</v>
      </c>
      <c r="K4" s="34" t="s">
        <v>155</v>
      </c>
    </row>
    <row r="5" spans="1:11" x14ac:dyDescent="0.25">
      <c r="A5" s="31" t="s">
        <v>145</v>
      </c>
      <c r="B5" s="31" t="s">
        <v>122</v>
      </c>
      <c r="C5" s="31" t="s">
        <v>0</v>
      </c>
      <c r="D5" s="31" t="s">
        <v>146</v>
      </c>
      <c r="E5" s="32">
        <v>42130.610405092593</v>
      </c>
      <c r="F5" s="31" t="s">
        <v>147</v>
      </c>
      <c r="G5" s="31" t="s">
        <v>156</v>
      </c>
      <c r="H5" s="33" t="s">
        <v>157</v>
      </c>
      <c r="I5" s="22" t="s">
        <v>158</v>
      </c>
      <c r="J5" s="23">
        <v>1426.77</v>
      </c>
      <c r="K5" s="35" t="s">
        <v>159</v>
      </c>
    </row>
    <row r="6" spans="1:11" x14ac:dyDescent="0.25">
      <c r="A6" s="31" t="s">
        <v>145</v>
      </c>
      <c r="B6" s="31" t="s">
        <v>122</v>
      </c>
      <c r="C6" s="31" t="s">
        <v>0</v>
      </c>
      <c r="D6" s="31" t="s">
        <v>146</v>
      </c>
      <c r="E6" s="32">
        <v>42145.443067129629</v>
      </c>
      <c r="F6" s="31" t="s">
        <v>147</v>
      </c>
      <c r="G6" s="31" t="s">
        <v>160</v>
      </c>
      <c r="H6" s="33" t="s">
        <v>161</v>
      </c>
      <c r="I6" s="22" t="s">
        <v>162</v>
      </c>
      <c r="J6" s="23">
        <v>6598</v>
      </c>
      <c r="K6" s="34" t="s">
        <v>163</v>
      </c>
    </row>
    <row r="7" spans="1:11" x14ac:dyDescent="0.25">
      <c r="A7" s="31" t="s">
        <v>145</v>
      </c>
      <c r="B7" s="31" t="s">
        <v>122</v>
      </c>
      <c r="C7" s="31" t="s">
        <v>0</v>
      </c>
      <c r="D7" s="31" t="s">
        <v>146</v>
      </c>
      <c r="E7" s="32">
        <v>42143.560694444444</v>
      </c>
      <c r="F7" s="31" t="s">
        <v>147</v>
      </c>
      <c r="G7" s="31" t="s">
        <v>164</v>
      </c>
      <c r="H7" s="33" t="s">
        <v>165</v>
      </c>
      <c r="I7" s="22" t="s">
        <v>166</v>
      </c>
      <c r="J7" s="23">
        <v>8909</v>
      </c>
      <c r="K7" s="34" t="s">
        <v>167</v>
      </c>
    </row>
    <row r="8" spans="1:11" x14ac:dyDescent="0.25">
      <c r="A8" s="31" t="s">
        <v>145</v>
      </c>
      <c r="B8" s="31" t="s">
        <v>122</v>
      </c>
      <c r="C8" s="31" t="s">
        <v>0</v>
      </c>
      <c r="D8" s="31" t="s">
        <v>146</v>
      </c>
      <c r="E8" s="32">
        <v>42177.565393518511</v>
      </c>
      <c r="F8" s="31" t="s">
        <v>147</v>
      </c>
      <c r="G8" s="31" t="s">
        <v>168</v>
      </c>
      <c r="H8" s="33" t="s">
        <v>169</v>
      </c>
      <c r="I8" s="22" t="s">
        <v>170</v>
      </c>
      <c r="J8" s="26">
        <v>22000</v>
      </c>
      <c r="K8" s="34" t="s">
        <v>171</v>
      </c>
    </row>
    <row r="9" spans="1:11" x14ac:dyDescent="0.25">
      <c r="A9" s="31" t="s">
        <v>145</v>
      </c>
      <c r="B9" s="31" t="s">
        <v>122</v>
      </c>
      <c r="C9" s="31" t="s">
        <v>0</v>
      </c>
      <c r="D9" s="31" t="s">
        <v>146</v>
      </c>
      <c r="E9" s="32">
        <v>42143.482372685183</v>
      </c>
      <c r="F9" s="31" t="s">
        <v>147</v>
      </c>
      <c r="G9" s="31" t="s">
        <v>172</v>
      </c>
      <c r="H9" s="33" t="s">
        <v>173</v>
      </c>
      <c r="I9" s="22" t="s">
        <v>174</v>
      </c>
      <c r="J9" s="23">
        <v>1104.02</v>
      </c>
      <c r="K9" s="34" t="s">
        <v>175</v>
      </c>
    </row>
    <row r="10" spans="1:11" x14ac:dyDescent="0.25">
      <c r="A10" s="31" t="s">
        <v>145</v>
      </c>
      <c r="B10" s="31" t="s">
        <v>122</v>
      </c>
      <c r="C10" s="31" t="s">
        <v>0</v>
      </c>
      <c r="D10" s="31" t="s">
        <v>146</v>
      </c>
      <c r="E10" s="32">
        <v>42047.345590277779</v>
      </c>
      <c r="F10" s="31" t="s">
        <v>147</v>
      </c>
      <c r="G10" s="31" t="s">
        <v>176</v>
      </c>
      <c r="H10" s="33" t="s">
        <v>177</v>
      </c>
      <c r="I10" s="22" t="s">
        <v>178</v>
      </c>
      <c r="J10" s="23">
        <v>24000</v>
      </c>
      <c r="K10" s="34" t="s">
        <v>179</v>
      </c>
    </row>
    <row r="11" spans="1:11" ht="16.5" thickBot="1" x14ac:dyDescent="0.3">
      <c r="A11" s="31"/>
      <c r="B11" s="36"/>
      <c r="C11" s="31"/>
      <c r="D11" s="31"/>
      <c r="E11" s="32"/>
      <c r="F11" s="31"/>
      <c r="G11" s="31"/>
      <c r="H11" s="33"/>
      <c r="I11" s="22"/>
      <c r="J11" s="41">
        <f>SUM(J3:J10)</f>
        <v>87587.790000000008</v>
      </c>
    </row>
    <row r="12" spans="1:11" ht="16.5" thickTop="1" x14ac:dyDescent="0.25">
      <c r="A12" s="31"/>
      <c r="B12" s="31"/>
      <c r="C12" s="31"/>
      <c r="D12" s="31"/>
      <c r="E12" s="32"/>
      <c r="F12" s="31"/>
      <c r="G12" s="31"/>
      <c r="H12" s="33"/>
      <c r="I12" s="22"/>
      <c r="J12" s="23"/>
    </row>
    <row r="13" spans="1:11" x14ac:dyDescent="0.25">
      <c r="E13" s="37"/>
    </row>
    <row r="14" spans="1:11" x14ac:dyDescent="0.25">
      <c r="A14" s="31" t="s">
        <v>145</v>
      </c>
      <c r="B14" s="31" t="s">
        <v>121</v>
      </c>
      <c r="C14" s="31" t="s">
        <v>0</v>
      </c>
      <c r="D14" s="31" t="s">
        <v>146</v>
      </c>
      <c r="E14" s="32">
        <v>42185.99998842593</v>
      </c>
      <c r="F14" s="31" t="s">
        <v>147</v>
      </c>
      <c r="G14" s="31" t="s">
        <v>180</v>
      </c>
      <c r="H14" s="33" t="s">
        <v>181</v>
      </c>
      <c r="I14" s="22" t="s">
        <v>182</v>
      </c>
      <c r="J14" s="42">
        <v>2000</v>
      </c>
      <c r="K14" s="4" t="s">
        <v>183</v>
      </c>
    </row>
    <row r="15" spans="1:11" x14ac:dyDescent="0.25">
      <c r="E15" s="37"/>
    </row>
    <row r="16" spans="1:11" x14ac:dyDescent="0.25">
      <c r="E16" s="37"/>
    </row>
    <row r="17" spans="1:11" x14ac:dyDescent="0.25">
      <c r="A17" s="31" t="s">
        <v>184</v>
      </c>
      <c r="B17" s="31" t="s">
        <v>121</v>
      </c>
      <c r="C17" s="31" t="s">
        <v>0</v>
      </c>
      <c r="D17" s="31" t="s">
        <v>146</v>
      </c>
      <c r="E17" s="32">
        <v>42496.612488425926</v>
      </c>
      <c r="F17" s="31" t="s">
        <v>147</v>
      </c>
      <c r="G17" s="31" t="s">
        <v>185</v>
      </c>
      <c r="H17" s="33" t="s">
        <v>186</v>
      </c>
      <c r="I17" s="33" t="s">
        <v>187</v>
      </c>
      <c r="J17" s="42">
        <v>54700</v>
      </c>
      <c r="K17" s="22" t="s">
        <v>188</v>
      </c>
    </row>
    <row r="18" spans="1:11" x14ac:dyDescent="0.25">
      <c r="A18" s="34" t="s">
        <v>189</v>
      </c>
      <c r="K18" s="34"/>
    </row>
    <row r="20" spans="1:11" x14ac:dyDescent="0.25">
      <c r="A20" s="31"/>
      <c r="B20" s="31"/>
      <c r="C20" s="31"/>
      <c r="D20" s="31"/>
      <c r="E20" s="39"/>
      <c r="F20" s="31"/>
      <c r="G20" s="31"/>
      <c r="H20" s="31"/>
      <c r="I20" s="38"/>
    </row>
    <row r="21" spans="1:11" x14ac:dyDescent="0.25">
      <c r="A21" s="31" t="s">
        <v>127</v>
      </c>
      <c r="B21" s="31" t="s">
        <v>192</v>
      </c>
      <c r="C21" s="31" t="s">
        <v>0</v>
      </c>
      <c r="D21" s="31" t="s">
        <v>193</v>
      </c>
      <c r="E21" s="39">
        <v>42908.99998842593</v>
      </c>
      <c r="F21" s="31" t="s">
        <v>147</v>
      </c>
      <c r="G21" s="31" t="s">
        <v>194</v>
      </c>
      <c r="H21" s="33" t="s">
        <v>186</v>
      </c>
      <c r="I21" s="38" t="s">
        <v>195</v>
      </c>
      <c r="J21" s="25">
        <v>5909.02</v>
      </c>
      <c r="K21" s="33" t="s">
        <v>196</v>
      </c>
    </row>
    <row r="23" spans="1:11" x14ac:dyDescent="0.25">
      <c r="A23" s="18" t="s">
        <v>279</v>
      </c>
    </row>
  </sheetData>
  <mergeCells count="1">
    <mergeCell ref="A1:K1"/>
  </mergeCells>
  <printOptions horizontalCentered="1" gridLines="1"/>
  <pageMargins left="0" right="0" top="0.75" bottom="0.75" header="0.3" footer="0.3"/>
  <pageSetup scale="62" fitToHeight="0" orientation="landscape" r:id="rId1"/>
  <headerFooter>
    <oddFooter>&amp;CPage &amp;P of &amp;N&amp;R&amp;D&amp;T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E5E3-090F-4F07-83FD-6A2182ECEBE4}">
  <sheetPr>
    <pageSetUpPr fitToPage="1"/>
  </sheetPr>
  <dimension ref="A1:IV177"/>
  <sheetViews>
    <sheetView workbookViewId="0">
      <pane ySplit="4" topLeftCell="A39" activePane="bottomLeft" state="frozen"/>
      <selection activeCell="A170" sqref="A170:H170"/>
      <selection pane="bottomLeft" activeCell="A4" sqref="A4"/>
    </sheetView>
  </sheetViews>
  <sheetFormatPr defaultRowHeight="15.75" outlineLevelRow="2" x14ac:dyDescent="0.25"/>
  <cols>
    <col min="1" max="1" width="7" style="4" bestFit="1" customWidth="1"/>
    <col min="2" max="2" width="10.5" style="4" bestFit="1" customWidth="1"/>
    <col min="3" max="3" width="43.5" style="4" bestFit="1" customWidth="1"/>
    <col min="4" max="4" width="44.6640625" style="4" bestFit="1" customWidth="1"/>
    <col min="5" max="5" width="13.1640625" style="4" bestFit="1" customWidth="1"/>
    <col min="6" max="6" width="46.83203125" style="4" bestFit="1" customWidth="1"/>
    <col min="7" max="7" width="23.33203125" style="4" customWidth="1"/>
    <col min="8" max="8" width="28.5" style="44" bestFit="1" customWidth="1"/>
    <col min="9" max="256" width="9.33203125" style="4"/>
    <col min="257" max="257" width="7" style="4" bestFit="1" customWidth="1"/>
    <col min="258" max="258" width="10.5" style="4" bestFit="1" customWidth="1"/>
    <col min="259" max="259" width="43.5" style="4" bestFit="1" customWidth="1"/>
    <col min="260" max="260" width="44.6640625" style="4" bestFit="1" customWidth="1"/>
    <col min="261" max="261" width="13.1640625" style="4" bestFit="1" customWidth="1"/>
    <col min="262" max="262" width="46.83203125" style="4" bestFit="1" customWidth="1"/>
    <col min="263" max="263" width="11.1640625" style="4" bestFit="1" customWidth="1"/>
    <col min="264" max="264" width="28.5" style="4" bestFit="1" customWidth="1"/>
    <col min="265" max="512" width="9.33203125" style="4"/>
    <col min="513" max="513" width="7" style="4" bestFit="1" customWidth="1"/>
    <col min="514" max="514" width="10.5" style="4" bestFit="1" customWidth="1"/>
    <col min="515" max="515" width="43.5" style="4" bestFit="1" customWidth="1"/>
    <col min="516" max="516" width="44.6640625" style="4" bestFit="1" customWidth="1"/>
    <col min="517" max="517" width="13.1640625" style="4" bestFit="1" customWidth="1"/>
    <col min="518" max="518" width="46.83203125" style="4" bestFit="1" customWidth="1"/>
    <col min="519" max="519" width="11.1640625" style="4" bestFit="1" customWidth="1"/>
    <col min="520" max="520" width="28.5" style="4" bestFit="1" customWidth="1"/>
    <col min="521" max="768" width="9.33203125" style="4"/>
    <col min="769" max="769" width="7" style="4" bestFit="1" customWidth="1"/>
    <col min="770" max="770" width="10.5" style="4" bestFit="1" customWidth="1"/>
    <col min="771" max="771" width="43.5" style="4" bestFit="1" customWidth="1"/>
    <col min="772" max="772" width="44.6640625" style="4" bestFit="1" customWidth="1"/>
    <col min="773" max="773" width="13.1640625" style="4" bestFit="1" customWidth="1"/>
    <col min="774" max="774" width="46.83203125" style="4" bestFit="1" customWidth="1"/>
    <col min="775" max="775" width="11.1640625" style="4" bestFit="1" customWidth="1"/>
    <col min="776" max="776" width="28.5" style="4" bestFit="1" customWidth="1"/>
    <col min="777" max="1024" width="9.33203125" style="4"/>
    <col min="1025" max="1025" width="7" style="4" bestFit="1" customWidth="1"/>
    <col min="1026" max="1026" width="10.5" style="4" bestFit="1" customWidth="1"/>
    <col min="1027" max="1027" width="43.5" style="4" bestFit="1" customWidth="1"/>
    <col min="1028" max="1028" width="44.6640625" style="4" bestFit="1" customWidth="1"/>
    <col min="1029" max="1029" width="13.1640625" style="4" bestFit="1" customWidth="1"/>
    <col min="1030" max="1030" width="46.83203125" style="4" bestFit="1" customWidth="1"/>
    <col min="1031" max="1031" width="11.1640625" style="4" bestFit="1" customWidth="1"/>
    <col min="1032" max="1032" width="28.5" style="4" bestFit="1" customWidth="1"/>
    <col min="1033" max="1280" width="9.33203125" style="4"/>
    <col min="1281" max="1281" width="7" style="4" bestFit="1" customWidth="1"/>
    <col min="1282" max="1282" width="10.5" style="4" bestFit="1" customWidth="1"/>
    <col min="1283" max="1283" width="43.5" style="4" bestFit="1" customWidth="1"/>
    <col min="1284" max="1284" width="44.6640625" style="4" bestFit="1" customWidth="1"/>
    <col min="1285" max="1285" width="13.1640625" style="4" bestFit="1" customWidth="1"/>
    <col min="1286" max="1286" width="46.83203125" style="4" bestFit="1" customWidth="1"/>
    <col min="1287" max="1287" width="11.1640625" style="4" bestFit="1" customWidth="1"/>
    <col min="1288" max="1288" width="28.5" style="4" bestFit="1" customWidth="1"/>
    <col min="1289" max="1536" width="9.33203125" style="4"/>
    <col min="1537" max="1537" width="7" style="4" bestFit="1" customWidth="1"/>
    <col min="1538" max="1538" width="10.5" style="4" bestFit="1" customWidth="1"/>
    <col min="1539" max="1539" width="43.5" style="4" bestFit="1" customWidth="1"/>
    <col min="1540" max="1540" width="44.6640625" style="4" bestFit="1" customWidth="1"/>
    <col min="1541" max="1541" width="13.1640625" style="4" bestFit="1" customWidth="1"/>
    <col min="1542" max="1542" width="46.83203125" style="4" bestFit="1" customWidth="1"/>
    <col min="1543" max="1543" width="11.1640625" style="4" bestFit="1" customWidth="1"/>
    <col min="1544" max="1544" width="28.5" style="4" bestFit="1" customWidth="1"/>
    <col min="1545" max="1792" width="9.33203125" style="4"/>
    <col min="1793" max="1793" width="7" style="4" bestFit="1" customWidth="1"/>
    <col min="1794" max="1794" width="10.5" style="4" bestFit="1" customWidth="1"/>
    <col min="1795" max="1795" width="43.5" style="4" bestFit="1" customWidth="1"/>
    <col min="1796" max="1796" width="44.6640625" style="4" bestFit="1" customWidth="1"/>
    <col min="1797" max="1797" width="13.1640625" style="4" bestFit="1" customWidth="1"/>
    <col min="1798" max="1798" width="46.83203125" style="4" bestFit="1" customWidth="1"/>
    <col min="1799" max="1799" width="11.1640625" style="4" bestFit="1" customWidth="1"/>
    <col min="1800" max="1800" width="28.5" style="4" bestFit="1" customWidth="1"/>
    <col min="1801" max="2048" width="9.33203125" style="4"/>
    <col min="2049" max="2049" width="7" style="4" bestFit="1" customWidth="1"/>
    <col min="2050" max="2050" width="10.5" style="4" bestFit="1" customWidth="1"/>
    <col min="2051" max="2051" width="43.5" style="4" bestFit="1" customWidth="1"/>
    <col min="2052" max="2052" width="44.6640625" style="4" bestFit="1" customWidth="1"/>
    <col min="2053" max="2053" width="13.1640625" style="4" bestFit="1" customWidth="1"/>
    <col min="2054" max="2054" width="46.83203125" style="4" bestFit="1" customWidth="1"/>
    <col min="2055" max="2055" width="11.1640625" style="4" bestFit="1" customWidth="1"/>
    <col min="2056" max="2056" width="28.5" style="4" bestFit="1" customWidth="1"/>
    <col min="2057" max="2304" width="9.33203125" style="4"/>
    <col min="2305" max="2305" width="7" style="4" bestFit="1" customWidth="1"/>
    <col min="2306" max="2306" width="10.5" style="4" bestFit="1" customWidth="1"/>
    <col min="2307" max="2307" width="43.5" style="4" bestFit="1" customWidth="1"/>
    <col min="2308" max="2308" width="44.6640625" style="4" bestFit="1" customWidth="1"/>
    <col min="2309" max="2309" width="13.1640625" style="4" bestFit="1" customWidth="1"/>
    <col min="2310" max="2310" width="46.83203125" style="4" bestFit="1" customWidth="1"/>
    <col min="2311" max="2311" width="11.1640625" style="4" bestFit="1" customWidth="1"/>
    <col min="2312" max="2312" width="28.5" style="4" bestFit="1" customWidth="1"/>
    <col min="2313" max="2560" width="9.33203125" style="4"/>
    <col min="2561" max="2561" width="7" style="4" bestFit="1" customWidth="1"/>
    <col min="2562" max="2562" width="10.5" style="4" bestFit="1" customWidth="1"/>
    <col min="2563" max="2563" width="43.5" style="4" bestFit="1" customWidth="1"/>
    <col min="2564" max="2564" width="44.6640625" style="4" bestFit="1" customWidth="1"/>
    <col min="2565" max="2565" width="13.1640625" style="4" bestFit="1" customWidth="1"/>
    <col min="2566" max="2566" width="46.83203125" style="4" bestFit="1" customWidth="1"/>
    <col min="2567" max="2567" width="11.1640625" style="4" bestFit="1" customWidth="1"/>
    <col min="2568" max="2568" width="28.5" style="4" bestFit="1" customWidth="1"/>
    <col min="2569" max="2816" width="9.33203125" style="4"/>
    <col min="2817" max="2817" width="7" style="4" bestFit="1" customWidth="1"/>
    <col min="2818" max="2818" width="10.5" style="4" bestFit="1" customWidth="1"/>
    <col min="2819" max="2819" width="43.5" style="4" bestFit="1" customWidth="1"/>
    <col min="2820" max="2820" width="44.6640625" style="4" bestFit="1" customWidth="1"/>
    <col min="2821" max="2821" width="13.1640625" style="4" bestFit="1" customWidth="1"/>
    <col min="2822" max="2822" width="46.83203125" style="4" bestFit="1" customWidth="1"/>
    <col min="2823" max="2823" width="11.1640625" style="4" bestFit="1" customWidth="1"/>
    <col min="2824" max="2824" width="28.5" style="4" bestFit="1" customWidth="1"/>
    <col min="2825" max="3072" width="9.33203125" style="4"/>
    <col min="3073" max="3073" width="7" style="4" bestFit="1" customWidth="1"/>
    <col min="3074" max="3074" width="10.5" style="4" bestFit="1" customWidth="1"/>
    <col min="3075" max="3075" width="43.5" style="4" bestFit="1" customWidth="1"/>
    <col min="3076" max="3076" width="44.6640625" style="4" bestFit="1" customWidth="1"/>
    <col min="3077" max="3077" width="13.1640625" style="4" bestFit="1" customWidth="1"/>
    <col min="3078" max="3078" width="46.83203125" style="4" bestFit="1" customWidth="1"/>
    <col min="3079" max="3079" width="11.1640625" style="4" bestFit="1" customWidth="1"/>
    <col min="3080" max="3080" width="28.5" style="4" bestFit="1" customWidth="1"/>
    <col min="3081" max="3328" width="9.33203125" style="4"/>
    <col min="3329" max="3329" width="7" style="4" bestFit="1" customWidth="1"/>
    <col min="3330" max="3330" width="10.5" style="4" bestFit="1" customWidth="1"/>
    <col min="3331" max="3331" width="43.5" style="4" bestFit="1" customWidth="1"/>
    <col min="3332" max="3332" width="44.6640625" style="4" bestFit="1" customWidth="1"/>
    <col min="3333" max="3333" width="13.1640625" style="4" bestFit="1" customWidth="1"/>
    <col min="3334" max="3334" width="46.83203125" style="4" bestFit="1" customWidth="1"/>
    <col min="3335" max="3335" width="11.1640625" style="4" bestFit="1" customWidth="1"/>
    <col min="3336" max="3336" width="28.5" style="4" bestFit="1" customWidth="1"/>
    <col min="3337" max="3584" width="9.33203125" style="4"/>
    <col min="3585" max="3585" width="7" style="4" bestFit="1" customWidth="1"/>
    <col min="3586" max="3586" width="10.5" style="4" bestFit="1" customWidth="1"/>
    <col min="3587" max="3587" width="43.5" style="4" bestFit="1" customWidth="1"/>
    <col min="3588" max="3588" width="44.6640625" style="4" bestFit="1" customWidth="1"/>
    <col min="3589" max="3589" width="13.1640625" style="4" bestFit="1" customWidth="1"/>
    <col min="3590" max="3590" width="46.83203125" style="4" bestFit="1" customWidth="1"/>
    <col min="3591" max="3591" width="11.1640625" style="4" bestFit="1" customWidth="1"/>
    <col min="3592" max="3592" width="28.5" style="4" bestFit="1" customWidth="1"/>
    <col min="3593" max="3840" width="9.33203125" style="4"/>
    <col min="3841" max="3841" width="7" style="4" bestFit="1" customWidth="1"/>
    <col min="3842" max="3842" width="10.5" style="4" bestFit="1" customWidth="1"/>
    <col min="3843" max="3843" width="43.5" style="4" bestFit="1" customWidth="1"/>
    <col min="3844" max="3844" width="44.6640625" style="4" bestFit="1" customWidth="1"/>
    <col min="3845" max="3845" width="13.1640625" style="4" bestFit="1" customWidth="1"/>
    <col min="3846" max="3846" width="46.83203125" style="4" bestFit="1" customWidth="1"/>
    <col min="3847" max="3847" width="11.1640625" style="4" bestFit="1" customWidth="1"/>
    <col min="3848" max="3848" width="28.5" style="4" bestFit="1" customWidth="1"/>
    <col min="3849" max="4096" width="9.33203125" style="4"/>
    <col min="4097" max="4097" width="7" style="4" bestFit="1" customWidth="1"/>
    <col min="4098" max="4098" width="10.5" style="4" bestFit="1" customWidth="1"/>
    <col min="4099" max="4099" width="43.5" style="4" bestFit="1" customWidth="1"/>
    <col min="4100" max="4100" width="44.6640625" style="4" bestFit="1" customWidth="1"/>
    <col min="4101" max="4101" width="13.1640625" style="4" bestFit="1" customWidth="1"/>
    <col min="4102" max="4102" width="46.83203125" style="4" bestFit="1" customWidth="1"/>
    <col min="4103" max="4103" width="11.1640625" style="4" bestFit="1" customWidth="1"/>
    <col min="4104" max="4104" width="28.5" style="4" bestFit="1" customWidth="1"/>
    <col min="4105" max="4352" width="9.33203125" style="4"/>
    <col min="4353" max="4353" width="7" style="4" bestFit="1" customWidth="1"/>
    <col min="4354" max="4354" width="10.5" style="4" bestFit="1" customWidth="1"/>
    <col min="4355" max="4355" width="43.5" style="4" bestFit="1" customWidth="1"/>
    <col min="4356" max="4356" width="44.6640625" style="4" bestFit="1" customWidth="1"/>
    <col min="4357" max="4357" width="13.1640625" style="4" bestFit="1" customWidth="1"/>
    <col min="4358" max="4358" width="46.83203125" style="4" bestFit="1" customWidth="1"/>
    <col min="4359" max="4359" width="11.1640625" style="4" bestFit="1" customWidth="1"/>
    <col min="4360" max="4360" width="28.5" style="4" bestFit="1" customWidth="1"/>
    <col min="4361" max="4608" width="9.33203125" style="4"/>
    <col min="4609" max="4609" width="7" style="4" bestFit="1" customWidth="1"/>
    <col min="4610" max="4610" width="10.5" style="4" bestFit="1" customWidth="1"/>
    <col min="4611" max="4611" width="43.5" style="4" bestFit="1" customWidth="1"/>
    <col min="4612" max="4612" width="44.6640625" style="4" bestFit="1" customWidth="1"/>
    <col min="4613" max="4613" width="13.1640625" style="4" bestFit="1" customWidth="1"/>
    <col min="4614" max="4614" width="46.83203125" style="4" bestFit="1" customWidth="1"/>
    <col min="4615" max="4615" width="11.1640625" style="4" bestFit="1" customWidth="1"/>
    <col min="4616" max="4616" width="28.5" style="4" bestFit="1" customWidth="1"/>
    <col min="4617" max="4864" width="9.33203125" style="4"/>
    <col min="4865" max="4865" width="7" style="4" bestFit="1" customWidth="1"/>
    <col min="4866" max="4866" width="10.5" style="4" bestFit="1" customWidth="1"/>
    <col min="4867" max="4867" width="43.5" style="4" bestFit="1" customWidth="1"/>
    <col min="4868" max="4868" width="44.6640625" style="4" bestFit="1" customWidth="1"/>
    <col min="4869" max="4869" width="13.1640625" style="4" bestFit="1" customWidth="1"/>
    <col min="4870" max="4870" width="46.83203125" style="4" bestFit="1" customWidth="1"/>
    <col min="4871" max="4871" width="11.1640625" style="4" bestFit="1" customWidth="1"/>
    <col min="4872" max="4872" width="28.5" style="4" bestFit="1" customWidth="1"/>
    <col min="4873" max="5120" width="9.33203125" style="4"/>
    <col min="5121" max="5121" width="7" style="4" bestFit="1" customWidth="1"/>
    <col min="5122" max="5122" width="10.5" style="4" bestFit="1" customWidth="1"/>
    <col min="5123" max="5123" width="43.5" style="4" bestFit="1" customWidth="1"/>
    <col min="5124" max="5124" width="44.6640625" style="4" bestFit="1" customWidth="1"/>
    <col min="5125" max="5125" width="13.1640625" style="4" bestFit="1" customWidth="1"/>
    <col min="5126" max="5126" width="46.83203125" style="4" bestFit="1" customWidth="1"/>
    <col min="5127" max="5127" width="11.1640625" style="4" bestFit="1" customWidth="1"/>
    <col min="5128" max="5128" width="28.5" style="4" bestFit="1" customWidth="1"/>
    <col min="5129" max="5376" width="9.33203125" style="4"/>
    <col min="5377" max="5377" width="7" style="4" bestFit="1" customWidth="1"/>
    <col min="5378" max="5378" width="10.5" style="4" bestFit="1" customWidth="1"/>
    <col min="5379" max="5379" width="43.5" style="4" bestFit="1" customWidth="1"/>
    <col min="5380" max="5380" width="44.6640625" style="4" bestFit="1" customWidth="1"/>
    <col min="5381" max="5381" width="13.1640625" style="4" bestFit="1" customWidth="1"/>
    <col min="5382" max="5382" width="46.83203125" style="4" bestFit="1" customWidth="1"/>
    <col min="5383" max="5383" width="11.1640625" style="4" bestFit="1" customWidth="1"/>
    <col min="5384" max="5384" width="28.5" style="4" bestFit="1" customWidth="1"/>
    <col min="5385" max="5632" width="9.33203125" style="4"/>
    <col min="5633" max="5633" width="7" style="4" bestFit="1" customWidth="1"/>
    <col min="5634" max="5634" width="10.5" style="4" bestFit="1" customWidth="1"/>
    <col min="5635" max="5635" width="43.5" style="4" bestFit="1" customWidth="1"/>
    <col min="5636" max="5636" width="44.6640625" style="4" bestFit="1" customWidth="1"/>
    <col min="5637" max="5637" width="13.1640625" style="4" bestFit="1" customWidth="1"/>
    <col min="5638" max="5638" width="46.83203125" style="4" bestFit="1" customWidth="1"/>
    <col min="5639" max="5639" width="11.1640625" style="4" bestFit="1" customWidth="1"/>
    <col min="5640" max="5640" width="28.5" style="4" bestFit="1" customWidth="1"/>
    <col min="5641" max="5888" width="9.33203125" style="4"/>
    <col min="5889" max="5889" width="7" style="4" bestFit="1" customWidth="1"/>
    <col min="5890" max="5890" width="10.5" style="4" bestFit="1" customWidth="1"/>
    <col min="5891" max="5891" width="43.5" style="4" bestFit="1" customWidth="1"/>
    <col min="5892" max="5892" width="44.6640625" style="4" bestFit="1" customWidth="1"/>
    <col min="5893" max="5893" width="13.1640625" style="4" bestFit="1" customWidth="1"/>
    <col min="5894" max="5894" width="46.83203125" style="4" bestFit="1" customWidth="1"/>
    <col min="5895" max="5895" width="11.1640625" style="4" bestFit="1" customWidth="1"/>
    <col min="5896" max="5896" width="28.5" style="4" bestFit="1" customWidth="1"/>
    <col min="5897" max="6144" width="9.33203125" style="4"/>
    <col min="6145" max="6145" width="7" style="4" bestFit="1" customWidth="1"/>
    <col min="6146" max="6146" width="10.5" style="4" bestFit="1" customWidth="1"/>
    <col min="6147" max="6147" width="43.5" style="4" bestFit="1" customWidth="1"/>
    <col min="6148" max="6148" width="44.6640625" style="4" bestFit="1" customWidth="1"/>
    <col min="6149" max="6149" width="13.1640625" style="4" bestFit="1" customWidth="1"/>
    <col min="6150" max="6150" width="46.83203125" style="4" bestFit="1" customWidth="1"/>
    <col min="6151" max="6151" width="11.1640625" style="4" bestFit="1" customWidth="1"/>
    <col min="6152" max="6152" width="28.5" style="4" bestFit="1" customWidth="1"/>
    <col min="6153" max="6400" width="9.33203125" style="4"/>
    <col min="6401" max="6401" width="7" style="4" bestFit="1" customWidth="1"/>
    <col min="6402" max="6402" width="10.5" style="4" bestFit="1" customWidth="1"/>
    <col min="6403" max="6403" width="43.5" style="4" bestFit="1" customWidth="1"/>
    <col min="6404" max="6404" width="44.6640625" style="4" bestFit="1" customWidth="1"/>
    <col min="6405" max="6405" width="13.1640625" style="4" bestFit="1" customWidth="1"/>
    <col min="6406" max="6406" width="46.83203125" style="4" bestFit="1" customWidth="1"/>
    <col min="6407" max="6407" width="11.1640625" style="4" bestFit="1" customWidth="1"/>
    <col min="6408" max="6408" width="28.5" style="4" bestFit="1" customWidth="1"/>
    <col min="6409" max="6656" width="9.33203125" style="4"/>
    <col min="6657" max="6657" width="7" style="4" bestFit="1" customWidth="1"/>
    <col min="6658" max="6658" width="10.5" style="4" bestFit="1" customWidth="1"/>
    <col min="6659" max="6659" width="43.5" style="4" bestFit="1" customWidth="1"/>
    <col min="6660" max="6660" width="44.6640625" style="4" bestFit="1" customWidth="1"/>
    <col min="6661" max="6661" width="13.1640625" style="4" bestFit="1" customWidth="1"/>
    <col min="6662" max="6662" width="46.83203125" style="4" bestFit="1" customWidth="1"/>
    <col min="6663" max="6663" width="11.1640625" style="4" bestFit="1" customWidth="1"/>
    <col min="6664" max="6664" width="28.5" style="4" bestFit="1" customWidth="1"/>
    <col min="6665" max="6912" width="9.33203125" style="4"/>
    <col min="6913" max="6913" width="7" style="4" bestFit="1" customWidth="1"/>
    <col min="6914" max="6914" width="10.5" style="4" bestFit="1" customWidth="1"/>
    <col min="6915" max="6915" width="43.5" style="4" bestFit="1" customWidth="1"/>
    <col min="6916" max="6916" width="44.6640625" style="4" bestFit="1" customWidth="1"/>
    <col min="6917" max="6917" width="13.1640625" style="4" bestFit="1" customWidth="1"/>
    <col min="6918" max="6918" width="46.83203125" style="4" bestFit="1" customWidth="1"/>
    <col min="6919" max="6919" width="11.1640625" style="4" bestFit="1" customWidth="1"/>
    <col min="6920" max="6920" width="28.5" style="4" bestFit="1" customWidth="1"/>
    <col min="6921" max="7168" width="9.33203125" style="4"/>
    <col min="7169" max="7169" width="7" style="4" bestFit="1" customWidth="1"/>
    <col min="7170" max="7170" width="10.5" style="4" bestFit="1" customWidth="1"/>
    <col min="7171" max="7171" width="43.5" style="4" bestFit="1" customWidth="1"/>
    <col min="7172" max="7172" width="44.6640625" style="4" bestFit="1" customWidth="1"/>
    <col min="7173" max="7173" width="13.1640625" style="4" bestFit="1" customWidth="1"/>
    <col min="7174" max="7174" width="46.83203125" style="4" bestFit="1" customWidth="1"/>
    <col min="7175" max="7175" width="11.1640625" style="4" bestFit="1" customWidth="1"/>
    <col min="7176" max="7176" width="28.5" style="4" bestFit="1" customWidth="1"/>
    <col min="7177" max="7424" width="9.33203125" style="4"/>
    <col min="7425" max="7425" width="7" style="4" bestFit="1" customWidth="1"/>
    <col min="7426" max="7426" width="10.5" style="4" bestFit="1" customWidth="1"/>
    <col min="7427" max="7427" width="43.5" style="4" bestFit="1" customWidth="1"/>
    <col min="7428" max="7428" width="44.6640625" style="4" bestFit="1" customWidth="1"/>
    <col min="7429" max="7429" width="13.1640625" style="4" bestFit="1" customWidth="1"/>
    <col min="7430" max="7430" width="46.83203125" style="4" bestFit="1" customWidth="1"/>
    <col min="7431" max="7431" width="11.1640625" style="4" bestFit="1" customWidth="1"/>
    <col min="7432" max="7432" width="28.5" style="4" bestFit="1" customWidth="1"/>
    <col min="7433" max="7680" width="9.33203125" style="4"/>
    <col min="7681" max="7681" width="7" style="4" bestFit="1" customWidth="1"/>
    <col min="7682" max="7682" width="10.5" style="4" bestFit="1" customWidth="1"/>
    <col min="7683" max="7683" width="43.5" style="4" bestFit="1" customWidth="1"/>
    <col min="7684" max="7684" width="44.6640625" style="4" bestFit="1" customWidth="1"/>
    <col min="7685" max="7685" width="13.1640625" style="4" bestFit="1" customWidth="1"/>
    <col min="7686" max="7686" width="46.83203125" style="4" bestFit="1" customWidth="1"/>
    <col min="7687" max="7687" width="11.1640625" style="4" bestFit="1" customWidth="1"/>
    <col min="7688" max="7688" width="28.5" style="4" bestFit="1" customWidth="1"/>
    <col min="7689" max="7936" width="9.33203125" style="4"/>
    <col min="7937" max="7937" width="7" style="4" bestFit="1" customWidth="1"/>
    <col min="7938" max="7938" width="10.5" style="4" bestFit="1" customWidth="1"/>
    <col min="7939" max="7939" width="43.5" style="4" bestFit="1" customWidth="1"/>
    <col min="7940" max="7940" width="44.6640625" style="4" bestFit="1" customWidth="1"/>
    <col min="7941" max="7941" width="13.1640625" style="4" bestFit="1" customWidth="1"/>
    <col min="7942" max="7942" width="46.83203125" style="4" bestFit="1" customWidth="1"/>
    <col min="7943" max="7943" width="11.1640625" style="4" bestFit="1" customWidth="1"/>
    <col min="7944" max="7944" width="28.5" style="4" bestFit="1" customWidth="1"/>
    <col min="7945" max="8192" width="9.33203125" style="4"/>
    <col min="8193" max="8193" width="7" style="4" bestFit="1" customWidth="1"/>
    <col min="8194" max="8194" width="10.5" style="4" bestFit="1" customWidth="1"/>
    <col min="8195" max="8195" width="43.5" style="4" bestFit="1" customWidth="1"/>
    <col min="8196" max="8196" width="44.6640625" style="4" bestFit="1" customWidth="1"/>
    <col min="8197" max="8197" width="13.1640625" style="4" bestFit="1" customWidth="1"/>
    <col min="8198" max="8198" width="46.83203125" style="4" bestFit="1" customWidth="1"/>
    <col min="8199" max="8199" width="11.1640625" style="4" bestFit="1" customWidth="1"/>
    <col min="8200" max="8200" width="28.5" style="4" bestFit="1" customWidth="1"/>
    <col min="8201" max="8448" width="9.33203125" style="4"/>
    <col min="8449" max="8449" width="7" style="4" bestFit="1" customWidth="1"/>
    <col min="8450" max="8450" width="10.5" style="4" bestFit="1" customWidth="1"/>
    <col min="8451" max="8451" width="43.5" style="4" bestFit="1" customWidth="1"/>
    <col min="8452" max="8452" width="44.6640625" style="4" bestFit="1" customWidth="1"/>
    <col min="8453" max="8453" width="13.1640625" style="4" bestFit="1" customWidth="1"/>
    <col min="8454" max="8454" width="46.83203125" style="4" bestFit="1" customWidth="1"/>
    <col min="8455" max="8455" width="11.1640625" style="4" bestFit="1" customWidth="1"/>
    <col min="8456" max="8456" width="28.5" style="4" bestFit="1" customWidth="1"/>
    <col min="8457" max="8704" width="9.33203125" style="4"/>
    <col min="8705" max="8705" width="7" style="4" bestFit="1" customWidth="1"/>
    <col min="8706" max="8706" width="10.5" style="4" bestFit="1" customWidth="1"/>
    <col min="8707" max="8707" width="43.5" style="4" bestFit="1" customWidth="1"/>
    <col min="8708" max="8708" width="44.6640625" style="4" bestFit="1" customWidth="1"/>
    <col min="8709" max="8709" width="13.1640625" style="4" bestFit="1" customWidth="1"/>
    <col min="8710" max="8710" width="46.83203125" style="4" bestFit="1" customWidth="1"/>
    <col min="8711" max="8711" width="11.1640625" style="4" bestFit="1" customWidth="1"/>
    <col min="8712" max="8712" width="28.5" style="4" bestFit="1" customWidth="1"/>
    <col min="8713" max="8960" width="9.33203125" style="4"/>
    <col min="8961" max="8961" width="7" style="4" bestFit="1" customWidth="1"/>
    <col min="8962" max="8962" width="10.5" style="4" bestFit="1" customWidth="1"/>
    <col min="8963" max="8963" width="43.5" style="4" bestFit="1" customWidth="1"/>
    <col min="8964" max="8964" width="44.6640625" style="4" bestFit="1" customWidth="1"/>
    <col min="8965" max="8965" width="13.1640625" style="4" bestFit="1" customWidth="1"/>
    <col min="8966" max="8966" width="46.83203125" style="4" bestFit="1" customWidth="1"/>
    <col min="8967" max="8967" width="11.1640625" style="4" bestFit="1" customWidth="1"/>
    <col min="8968" max="8968" width="28.5" style="4" bestFit="1" customWidth="1"/>
    <col min="8969" max="9216" width="9.33203125" style="4"/>
    <col min="9217" max="9217" width="7" style="4" bestFit="1" customWidth="1"/>
    <col min="9218" max="9218" width="10.5" style="4" bestFit="1" customWidth="1"/>
    <col min="9219" max="9219" width="43.5" style="4" bestFit="1" customWidth="1"/>
    <col min="9220" max="9220" width="44.6640625" style="4" bestFit="1" customWidth="1"/>
    <col min="9221" max="9221" width="13.1640625" style="4" bestFit="1" customWidth="1"/>
    <col min="9222" max="9222" width="46.83203125" style="4" bestFit="1" customWidth="1"/>
    <col min="9223" max="9223" width="11.1640625" style="4" bestFit="1" customWidth="1"/>
    <col min="9224" max="9224" width="28.5" style="4" bestFit="1" customWidth="1"/>
    <col min="9225" max="9472" width="9.33203125" style="4"/>
    <col min="9473" max="9473" width="7" style="4" bestFit="1" customWidth="1"/>
    <col min="9474" max="9474" width="10.5" style="4" bestFit="1" customWidth="1"/>
    <col min="9475" max="9475" width="43.5" style="4" bestFit="1" customWidth="1"/>
    <col min="9476" max="9476" width="44.6640625" style="4" bestFit="1" customWidth="1"/>
    <col min="9477" max="9477" width="13.1640625" style="4" bestFit="1" customWidth="1"/>
    <col min="9478" max="9478" width="46.83203125" style="4" bestFit="1" customWidth="1"/>
    <col min="9479" max="9479" width="11.1640625" style="4" bestFit="1" customWidth="1"/>
    <col min="9480" max="9480" width="28.5" style="4" bestFit="1" customWidth="1"/>
    <col min="9481" max="9728" width="9.33203125" style="4"/>
    <col min="9729" max="9729" width="7" style="4" bestFit="1" customWidth="1"/>
    <col min="9730" max="9730" width="10.5" style="4" bestFit="1" customWidth="1"/>
    <col min="9731" max="9731" width="43.5" style="4" bestFit="1" customWidth="1"/>
    <col min="9732" max="9732" width="44.6640625" style="4" bestFit="1" customWidth="1"/>
    <col min="9733" max="9733" width="13.1640625" style="4" bestFit="1" customWidth="1"/>
    <col min="9734" max="9734" width="46.83203125" style="4" bestFit="1" customWidth="1"/>
    <col min="9735" max="9735" width="11.1640625" style="4" bestFit="1" customWidth="1"/>
    <col min="9736" max="9736" width="28.5" style="4" bestFit="1" customWidth="1"/>
    <col min="9737" max="9984" width="9.33203125" style="4"/>
    <col min="9985" max="9985" width="7" style="4" bestFit="1" customWidth="1"/>
    <col min="9986" max="9986" width="10.5" style="4" bestFit="1" customWidth="1"/>
    <col min="9987" max="9987" width="43.5" style="4" bestFit="1" customWidth="1"/>
    <col min="9988" max="9988" width="44.6640625" style="4" bestFit="1" customWidth="1"/>
    <col min="9989" max="9989" width="13.1640625" style="4" bestFit="1" customWidth="1"/>
    <col min="9990" max="9990" width="46.83203125" style="4" bestFit="1" customWidth="1"/>
    <col min="9991" max="9991" width="11.1640625" style="4" bestFit="1" customWidth="1"/>
    <col min="9992" max="9992" width="28.5" style="4" bestFit="1" customWidth="1"/>
    <col min="9993" max="10240" width="9.33203125" style="4"/>
    <col min="10241" max="10241" width="7" style="4" bestFit="1" customWidth="1"/>
    <col min="10242" max="10242" width="10.5" style="4" bestFit="1" customWidth="1"/>
    <col min="10243" max="10243" width="43.5" style="4" bestFit="1" customWidth="1"/>
    <col min="10244" max="10244" width="44.6640625" style="4" bestFit="1" customWidth="1"/>
    <col min="10245" max="10245" width="13.1640625" style="4" bestFit="1" customWidth="1"/>
    <col min="10246" max="10246" width="46.83203125" style="4" bestFit="1" customWidth="1"/>
    <col min="10247" max="10247" width="11.1640625" style="4" bestFit="1" customWidth="1"/>
    <col min="10248" max="10248" width="28.5" style="4" bestFit="1" customWidth="1"/>
    <col min="10249" max="10496" width="9.33203125" style="4"/>
    <col min="10497" max="10497" width="7" style="4" bestFit="1" customWidth="1"/>
    <col min="10498" max="10498" width="10.5" style="4" bestFit="1" customWidth="1"/>
    <col min="10499" max="10499" width="43.5" style="4" bestFit="1" customWidth="1"/>
    <col min="10500" max="10500" width="44.6640625" style="4" bestFit="1" customWidth="1"/>
    <col min="10501" max="10501" width="13.1640625" style="4" bestFit="1" customWidth="1"/>
    <col min="10502" max="10502" width="46.83203125" style="4" bestFit="1" customWidth="1"/>
    <col min="10503" max="10503" width="11.1640625" style="4" bestFit="1" customWidth="1"/>
    <col min="10504" max="10504" width="28.5" style="4" bestFit="1" customWidth="1"/>
    <col min="10505" max="10752" width="9.33203125" style="4"/>
    <col min="10753" max="10753" width="7" style="4" bestFit="1" customWidth="1"/>
    <col min="10754" max="10754" width="10.5" style="4" bestFit="1" customWidth="1"/>
    <col min="10755" max="10755" width="43.5" style="4" bestFit="1" customWidth="1"/>
    <col min="10756" max="10756" width="44.6640625" style="4" bestFit="1" customWidth="1"/>
    <col min="10757" max="10757" width="13.1640625" style="4" bestFit="1" customWidth="1"/>
    <col min="10758" max="10758" width="46.83203125" style="4" bestFit="1" customWidth="1"/>
    <col min="10759" max="10759" width="11.1640625" style="4" bestFit="1" customWidth="1"/>
    <col min="10760" max="10760" width="28.5" style="4" bestFit="1" customWidth="1"/>
    <col min="10761" max="11008" width="9.33203125" style="4"/>
    <col min="11009" max="11009" width="7" style="4" bestFit="1" customWidth="1"/>
    <col min="11010" max="11010" width="10.5" style="4" bestFit="1" customWidth="1"/>
    <col min="11011" max="11011" width="43.5" style="4" bestFit="1" customWidth="1"/>
    <col min="11012" max="11012" width="44.6640625" style="4" bestFit="1" customWidth="1"/>
    <col min="11013" max="11013" width="13.1640625" style="4" bestFit="1" customWidth="1"/>
    <col min="11014" max="11014" width="46.83203125" style="4" bestFit="1" customWidth="1"/>
    <col min="11015" max="11015" width="11.1640625" style="4" bestFit="1" customWidth="1"/>
    <col min="11016" max="11016" width="28.5" style="4" bestFit="1" customWidth="1"/>
    <col min="11017" max="11264" width="9.33203125" style="4"/>
    <col min="11265" max="11265" width="7" style="4" bestFit="1" customWidth="1"/>
    <col min="11266" max="11266" width="10.5" style="4" bestFit="1" customWidth="1"/>
    <col min="11267" max="11267" width="43.5" style="4" bestFit="1" customWidth="1"/>
    <col min="11268" max="11268" width="44.6640625" style="4" bestFit="1" customWidth="1"/>
    <col min="11269" max="11269" width="13.1640625" style="4" bestFit="1" customWidth="1"/>
    <col min="11270" max="11270" width="46.83203125" style="4" bestFit="1" customWidth="1"/>
    <col min="11271" max="11271" width="11.1640625" style="4" bestFit="1" customWidth="1"/>
    <col min="11272" max="11272" width="28.5" style="4" bestFit="1" customWidth="1"/>
    <col min="11273" max="11520" width="9.33203125" style="4"/>
    <col min="11521" max="11521" width="7" style="4" bestFit="1" customWidth="1"/>
    <col min="11522" max="11522" width="10.5" style="4" bestFit="1" customWidth="1"/>
    <col min="11523" max="11523" width="43.5" style="4" bestFit="1" customWidth="1"/>
    <col min="11524" max="11524" width="44.6640625" style="4" bestFit="1" customWidth="1"/>
    <col min="11525" max="11525" width="13.1640625" style="4" bestFit="1" customWidth="1"/>
    <col min="11526" max="11526" width="46.83203125" style="4" bestFit="1" customWidth="1"/>
    <col min="11527" max="11527" width="11.1640625" style="4" bestFit="1" customWidth="1"/>
    <col min="11528" max="11528" width="28.5" style="4" bestFit="1" customWidth="1"/>
    <col min="11529" max="11776" width="9.33203125" style="4"/>
    <col min="11777" max="11777" width="7" style="4" bestFit="1" customWidth="1"/>
    <col min="11778" max="11778" width="10.5" style="4" bestFit="1" customWidth="1"/>
    <col min="11779" max="11779" width="43.5" style="4" bestFit="1" customWidth="1"/>
    <col min="11780" max="11780" width="44.6640625" style="4" bestFit="1" customWidth="1"/>
    <col min="11781" max="11781" width="13.1640625" style="4" bestFit="1" customWidth="1"/>
    <col min="11782" max="11782" width="46.83203125" style="4" bestFit="1" customWidth="1"/>
    <col min="11783" max="11783" width="11.1640625" style="4" bestFit="1" customWidth="1"/>
    <col min="11784" max="11784" width="28.5" style="4" bestFit="1" customWidth="1"/>
    <col min="11785" max="12032" width="9.33203125" style="4"/>
    <col min="12033" max="12033" width="7" style="4" bestFit="1" customWidth="1"/>
    <col min="12034" max="12034" width="10.5" style="4" bestFit="1" customWidth="1"/>
    <col min="12035" max="12035" width="43.5" style="4" bestFit="1" customWidth="1"/>
    <col min="12036" max="12036" width="44.6640625" style="4" bestFit="1" customWidth="1"/>
    <col min="12037" max="12037" width="13.1640625" style="4" bestFit="1" customWidth="1"/>
    <col min="12038" max="12038" width="46.83203125" style="4" bestFit="1" customWidth="1"/>
    <col min="12039" max="12039" width="11.1640625" style="4" bestFit="1" customWidth="1"/>
    <col min="12040" max="12040" width="28.5" style="4" bestFit="1" customWidth="1"/>
    <col min="12041" max="12288" width="9.33203125" style="4"/>
    <col min="12289" max="12289" width="7" style="4" bestFit="1" customWidth="1"/>
    <col min="12290" max="12290" width="10.5" style="4" bestFit="1" customWidth="1"/>
    <col min="12291" max="12291" width="43.5" style="4" bestFit="1" customWidth="1"/>
    <col min="12292" max="12292" width="44.6640625" style="4" bestFit="1" customWidth="1"/>
    <col min="12293" max="12293" width="13.1640625" style="4" bestFit="1" customWidth="1"/>
    <col min="12294" max="12294" width="46.83203125" style="4" bestFit="1" customWidth="1"/>
    <col min="12295" max="12295" width="11.1640625" style="4" bestFit="1" customWidth="1"/>
    <col min="12296" max="12296" width="28.5" style="4" bestFit="1" customWidth="1"/>
    <col min="12297" max="12544" width="9.33203125" style="4"/>
    <col min="12545" max="12545" width="7" style="4" bestFit="1" customWidth="1"/>
    <col min="12546" max="12546" width="10.5" style="4" bestFit="1" customWidth="1"/>
    <col min="12547" max="12547" width="43.5" style="4" bestFit="1" customWidth="1"/>
    <col min="12548" max="12548" width="44.6640625" style="4" bestFit="1" customWidth="1"/>
    <col min="12549" max="12549" width="13.1640625" style="4" bestFit="1" customWidth="1"/>
    <col min="12550" max="12550" width="46.83203125" style="4" bestFit="1" customWidth="1"/>
    <col min="12551" max="12551" width="11.1640625" style="4" bestFit="1" customWidth="1"/>
    <col min="12552" max="12552" width="28.5" style="4" bestFit="1" customWidth="1"/>
    <col min="12553" max="12800" width="9.33203125" style="4"/>
    <col min="12801" max="12801" width="7" style="4" bestFit="1" customWidth="1"/>
    <col min="12802" max="12802" width="10.5" style="4" bestFit="1" customWidth="1"/>
    <col min="12803" max="12803" width="43.5" style="4" bestFit="1" customWidth="1"/>
    <col min="12804" max="12804" width="44.6640625" style="4" bestFit="1" customWidth="1"/>
    <col min="12805" max="12805" width="13.1640625" style="4" bestFit="1" customWidth="1"/>
    <col min="12806" max="12806" width="46.83203125" style="4" bestFit="1" customWidth="1"/>
    <col min="12807" max="12807" width="11.1640625" style="4" bestFit="1" customWidth="1"/>
    <col min="12808" max="12808" width="28.5" style="4" bestFit="1" customWidth="1"/>
    <col min="12809" max="13056" width="9.33203125" style="4"/>
    <col min="13057" max="13057" width="7" style="4" bestFit="1" customWidth="1"/>
    <col min="13058" max="13058" width="10.5" style="4" bestFit="1" customWidth="1"/>
    <col min="13059" max="13059" width="43.5" style="4" bestFit="1" customWidth="1"/>
    <col min="13060" max="13060" width="44.6640625" style="4" bestFit="1" customWidth="1"/>
    <col min="13061" max="13061" width="13.1640625" style="4" bestFit="1" customWidth="1"/>
    <col min="13062" max="13062" width="46.83203125" style="4" bestFit="1" customWidth="1"/>
    <col min="13063" max="13063" width="11.1640625" style="4" bestFit="1" customWidth="1"/>
    <col min="13064" max="13064" width="28.5" style="4" bestFit="1" customWidth="1"/>
    <col min="13065" max="13312" width="9.33203125" style="4"/>
    <col min="13313" max="13313" width="7" style="4" bestFit="1" customWidth="1"/>
    <col min="13314" max="13314" width="10.5" style="4" bestFit="1" customWidth="1"/>
    <col min="13315" max="13315" width="43.5" style="4" bestFit="1" customWidth="1"/>
    <col min="13316" max="13316" width="44.6640625" style="4" bestFit="1" customWidth="1"/>
    <col min="13317" max="13317" width="13.1640625" style="4" bestFit="1" customWidth="1"/>
    <col min="13318" max="13318" width="46.83203125" style="4" bestFit="1" customWidth="1"/>
    <col min="13319" max="13319" width="11.1640625" style="4" bestFit="1" customWidth="1"/>
    <col min="13320" max="13320" width="28.5" style="4" bestFit="1" customWidth="1"/>
    <col min="13321" max="13568" width="9.33203125" style="4"/>
    <col min="13569" max="13569" width="7" style="4" bestFit="1" customWidth="1"/>
    <col min="13570" max="13570" width="10.5" style="4" bestFit="1" customWidth="1"/>
    <col min="13571" max="13571" width="43.5" style="4" bestFit="1" customWidth="1"/>
    <col min="13572" max="13572" width="44.6640625" style="4" bestFit="1" customWidth="1"/>
    <col min="13573" max="13573" width="13.1640625" style="4" bestFit="1" customWidth="1"/>
    <col min="13574" max="13574" width="46.83203125" style="4" bestFit="1" customWidth="1"/>
    <col min="13575" max="13575" width="11.1640625" style="4" bestFit="1" customWidth="1"/>
    <col min="13576" max="13576" width="28.5" style="4" bestFit="1" customWidth="1"/>
    <col min="13577" max="13824" width="9.33203125" style="4"/>
    <col min="13825" max="13825" width="7" style="4" bestFit="1" customWidth="1"/>
    <col min="13826" max="13826" width="10.5" style="4" bestFit="1" customWidth="1"/>
    <col min="13827" max="13827" width="43.5" style="4" bestFit="1" customWidth="1"/>
    <col min="13828" max="13828" width="44.6640625" style="4" bestFit="1" customWidth="1"/>
    <col min="13829" max="13829" width="13.1640625" style="4" bestFit="1" customWidth="1"/>
    <col min="13830" max="13830" width="46.83203125" style="4" bestFit="1" customWidth="1"/>
    <col min="13831" max="13831" width="11.1640625" style="4" bestFit="1" customWidth="1"/>
    <col min="13832" max="13832" width="28.5" style="4" bestFit="1" customWidth="1"/>
    <col min="13833" max="14080" width="9.33203125" style="4"/>
    <col min="14081" max="14081" width="7" style="4" bestFit="1" customWidth="1"/>
    <col min="14082" max="14082" width="10.5" style="4" bestFit="1" customWidth="1"/>
    <col min="14083" max="14083" width="43.5" style="4" bestFit="1" customWidth="1"/>
    <col min="14084" max="14084" width="44.6640625" style="4" bestFit="1" customWidth="1"/>
    <col min="14085" max="14085" width="13.1640625" style="4" bestFit="1" customWidth="1"/>
    <col min="14086" max="14086" width="46.83203125" style="4" bestFit="1" customWidth="1"/>
    <col min="14087" max="14087" width="11.1640625" style="4" bestFit="1" customWidth="1"/>
    <col min="14088" max="14088" width="28.5" style="4" bestFit="1" customWidth="1"/>
    <col min="14089" max="14336" width="9.33203125" style="4"/>
    <col min="14337" max="14337" width="7" style="4" bestFit="1" customWidth="1"/>
    <col min="14338" max="14338" width="10.5" style="4" bestFit="1" customWidth="1"/>
    <col min="14339" max="14339" width="43.5" style="4" bestFit="1" customWidth="1"/>
    <col min="14340" max="14340" width="44.6640625" style="4" bestFit="1" customWidth="1"/>
    <col min="14341" max="14341" width="13.1640625" style="4" bestFit="1" customWidth="1"/>
    <col min="14342" max="14342" width="46.83203125" style="4" bestFit="1" customWidth="1"/>
    <col min="14343" max="14343" width="11.1640625" style="4" bestFit="1" customWidth="1"/>
    <col min="14344" max="14344" width="28.5" style="4" bestFit="1" customWidth="1"/>
    <col min="14345" max="14592" width="9.33203125" style="4"/>
    <col min="14593" max="14593" width="7" style="4" bestFit="1" customWidth="1"/>
    <col min="14594" max="14594" width="10.5" style="4" bestFit="1" customWidth="1"/>
    <col min="14595" max="14595" width="43.5" style="4" bestFit="1" customWidth="1"/>
    <col min="14596" max="14596" width="44.6640625" style="4" bestFit="1" customWidth="1"/>
    <col min="14597" max="14597" width="13.1640625" style="4" bestFit="1" customWidth="1"/>
    <col min="14598" max="14598" width="46.83203125" style="4" bestFit="1" customWidth="1"/>
    <col min="14599" max="14599" width="11.1640625" style="4" bestFit="1" customWidth="1"/>
    <col min="14600" max="14600" width="28.5" style="4" bestFit="1" customWidth="1"/>
    <col min="14601" max="14848" width="9.33203125" style="4"/>
    <col min="14849" max="14849" width="7" style="4" bestFit="1" customWidth="1"/>
    <col min="14850" max="14850" width="10.5" style="4" bestFit="1" customWidth="1"/>
    <col min="14851" max="14851" width="43.5" style="4" bestFit="1" customWidth="1"/>
    <col min="14852" max="14852" width="44.6640625" style="4" bestFit="1" customWidth="1"/>
    <col min="14853" max="14853" width="13.1640625" style="4" bestFit="1" customWidth="1"/>
    <col min="14854" max="14854" width="46.83203125" style="4" bestFit="1" customWidth="1"/>
    <col min="14855" max="14855" width="11.1640625" style="4" bestFit="1" customWidth="1"/>
    <col min="14856" max="14856" width="28.5" style="4" bestFit="1" customWidth="1"/>
    <col min="14857" max="15104" width="9.33203125" style="4"/>
    <col min="15105" max="15105" width="7" style="4" bestFit="1" customWidth="1"/>
    <col min="15106" max="15106" width="10.5" style="4" bestFit="1" customWidth="1"/>
    <col min="15107" max="15107" width="43.5" style="4" bestFit="1" customWidth="1"/>
    <col min="15108" max="15108" width="44.6640625" style="4" bestFit="1" customWidth="1"/>
    <col min="15109" max="15109" width="13.1640625" style="4" bestFit="1" customWidth="1"/>
    <col min="15110" max="15110" width="46.83203125" style="4" bestFit="1" customWidth="1"/>
    <col min="15111" max="15111" width="11.1640625" style="4" bestFit="1" customWidth="1"/>
    <col min="15112" max="15112" width="28.5" style="4" bestFit="1" customWidth="1"/>
    <col min="15113" max="15360" width="9.33203125" style="4"/>
    <col min="15361" max="15361" width="7" style="4" bestFit="1" customWidth="1"/>
    <col min="15362" max="15362" width="10.5" style="4" bestFit="1" customWidth="1"/>
    <col min="15363" max="15363" width="43.5" style="4" bestFit="1" customWidth="1"/>
    <col min="15364" max="15364" width="44.6640625" style="4" bestFit="1" customWidth="1"/>
    <col min="15365" max="15365" width="13.1640625" style="4" bestFit="1" customWidth="1"/>
    <col min="15366" max="15366" width="46.83203125" style="4" bestFit="1" customWidth="1"/>
    <col min="15367" max="15367" width="11.1640625" style="4" bestFit="1" customWidth="1"/>
    <col min="15368" max="15368" width="28.5" style="4" bestFit="1" customWidth="1"/>
    <col min="15369" max="15616" width="9.33203125" style="4"/>
    <col min="15617" max="15617" width="7" style="4" bestFit="1" customWidth="1"/>
    <col min="15618" max="15618" width="10.5" style="4" bestFit="1" customWidth="1"/>
    <col min="15619" max="15619" width="43.5" style="4" bestFit="1" customWidth="1"/>
    <col min="15620" max="15620" width="44.6640625" style="4" bestFit="1" customWidth="1"/>
    <col min="15621" max="15621" width="13.1640625" style="4" bestFit="1" customWidth="1"/>
    <col min="15622" max="15622" width="46.83203125" style="4" bestFit="1" customWidth="1"/>
    <col min="15623" max="15623" width="11.1640625" style="4" bestFit="1" customWidth="1"/>
    <col min="15624" max="15624" width="28.5" style="4" bestFit="1" customWidth="1"/>
    <col min="15625" max="15872" width="9.33203125" style="4"/>
    <col min="15873" max="15873" width="7" style="4" bestFit="1" customWidth="1"/>
    <col min="15874" max="15874" width="10.5" style="4" bestFit="1" customWidth="1"/>
    <col min="15875" max="15875" width="43.5" style="4" bestFit="1" customWidth="1"/>
    <col min="15876" max="15876" width="44.6640625" style="4" bestFit="1" customWidth="1"/>
    <col min="15877" max="15877" width="13.1640625" style="4" bestFit="1" customWidth="1"/>
    <col min="15878" max="15878" width="46.83203125" style="4" bestFit="1" customWidth="1"/>
    <col min="15879" max="15879" width="11.1640625" style="4" bestFit="1" customWidth="1"/>
    <col min="15880" max="15880" width="28.5" style="4" bestFit="1" customWidth="1"/>
    <col min="15881" max="16128" width="9.33203125" style="4"/>
    <col min="16129" max="16129" width="7" style="4" bestFit="1" customWidth="1"/>
    <col min="16130" max="16130" width="10.5" style="4" bestFit="1" customWidth="1"/>
    <col min="16131" max="16131" width="43.5" style="4" bestFit="1" customWidth="1"/>
    <col min="16132" max="16132" width="44.6640625" style="4" bestFit="1" customWidth="1"/>
    <col min="16133" max="16133" width="13.1640625" style="4" bestFit="1" customWidth="1"/>
    <col min="16134" max="16134" width="46.83203125" style="4" bestFit="1" customWidth="1"/>
    <col min="16135" max="16135" width="11.1640625" style="4" bestFit="1" customWidth="1"/>
    <col min="16136" max="16136" width="28.5" style="4" bestFit="1" customWidth="1"/>
    <col min="16137" max="16384" width="9.33203125" style="4"/>
  </cols>
  <sheetData>
    <row r="1" spans="1:256" s="1" customFormat="1" x14ac:dyDescent="0.25">
      <c r="A1" s="53" t="s">
        <v>284</v>
      </c>
      <c r="B1" s="53"/>
      <c r="C1" s="53"/>
      <c r="D1" s="53"/>
      <c r="E1" s="53"/>
      <c r="F1" s="53"/>
      <c r="G1" s="53"/>
      <c r="H1" s="5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s="1" customFormat="1" x14ac:dyDescent="0.25">
      <c r="A2" s="53" t="s">
        <v>285</v>
      </c>
      <c r="B2" s="53"/>
      <c r="C2" s="53"/>
      <c r="D2" s="53"/>
      <c r="E2" s="53"/>
      <c r="F2" s="53"/>
      <c r="G2" s="53"/>
      <c r="H2" s="5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s="2" customFormat="1" x14ac:dyDescent="0.25">
      <c r="A3" s="45"/>
      <c r="B3" s="45"/>
      <c r="C3" s="45"/>
      <c r="D3" s="45"/>
      <c r="E3" s="45"/>
      <c r="F3" s="45"/>
      <c r="G3" s="45"/>
      <c r="H3" s="45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spans="1:256" s="1" customFormat="1" x14ac:dyDescent="0.25">
      <c r="A4" s="3" t="s">
        <v>124</v>
      </c>
      <c r="B4" s="3" t="s">
        <v>218</v>
      </c>
      <c r="C4" s="3" t="s">
        <v>133</v>
      </c>
      <c r="D4" s="3" t="s">
        <v>219</v>
      </c>
      <c r="E4" s="3" t="s">
        <v>220</v>
      </c>
      <c r="F4" s="3" t="s">
        <v>221</v>
      </c>
      <c r="G4" s="3" t="s">
        <v>138</v>
      </c>
      <c r="H4" s="43" t="s">
        <v>222</v>
      </c>
    </row>
    <row r="5" spans="1:256" outlineLevel="2" x14ac:dyDescent="0.25">
      <c r="A5" s="4" t="s">
        <v>286</v>
      </c>
      <c r="B5" s="4" t="s">
        <v>223</v>
      </c>
      <c r="C5" s="4" t="s">
        <v>224</v>
      </c>
      <c r="D5" s="4" t="s">
        <v>224</v>
      </c>
      <c r="E5" s="4" t="s">
        <v>8</v>
      </c>
      <c r="F5" s="4" t="s">
        <v>9</v>
      </c>
      <c r="G5" s="4" t="s">
        <v>225</v>
      </c>
      <c r="H5" s="44">
        <v>16217.630000000001</v>
      </c>
    </row>
    <row r="6" spans="1:256" outlineLevel="2" x14ac:dyDescent="0.25">
      <c r="A6" s="4" t="s">
        <v>286</v>
      </c>
      <c r="B6" s="4" t="s">
        <v>223</v>
      </c>
      <c r="C6" s="4" t="s">
        <v>224</v>
      </c>
      <c r="D6" s="4" t="s">
        <v>224</v>
      </c>
      <c r="E6" s="4" t="s">
        <v>16</v>
      </c>
      <c r="F6" s="4" t="s">
        <v>17</v>
      </c>
      <c r="G6" s="4" t="s">
        <v>225</v>
      </c>
      <c r="H6" s="44">
        <v>43161.5</v>
      </c>
    </row>
    <row r="7" spans="1:256" outlineLevel="2" x14ac:dyDescent="0.25">
      <c r="A7" s="4" t="s">
        <v>286</v>
      </c>
      <c r="B7" s="4" t="s">
        <v>223</v>
      </c>
      <c r="C7" s="4" t="s">
        <v>224</v>
      </c>
      <c r="D7" s="4" t="s">
        <v>224</v>
      </c>
      <c r="E7" s="4" t="s">
        <v>115</v>
      </c>
      <c r="F7" s="4" t="s">
        <v>116</v>
      </c>
      <c r="G7" s="4" t="s">
        <v>225</v>
      </c>
      <c r="H7" s="44">
        <v>12902</v>
      </c>
    </row>
    <row r="8" spans="1:256" outlineLevel="1" x14ac:dyDescent="0.25">
      <c r="C8" s="3" t="s">
        <v>228</v>
      </c>
      <c r="H8" s="44">
        <f>SUBTOTAL(9,H5:H7)</f>
        <v>72281.13</v>
      </c>
    </row>
    <row r="9" spans="1:256" outlineLevel="2" x14ac:dyDescent="0.25">
      <c r="A9" s="4" t="s">
        <v>286</v>
      </c>
      <c r="B9" s="4" t="s">
        <v>223</v>
      </c>
      <c r="C9" s="4" t="s">
        <v>229</v>
      </c>
      <c r="D9" s="4" t="s">
        <v>229</v>
      </c>
      <c r="E9" s="4" t="s">
        <v>38</v>
      </c>
      <c r="F9" s="4" t="s">
        <v>39</v>
      </c>
      <c r="G9" s="4" t="s">
        <v>225</v>
      </c>
      <c r="H9" s="44">
        <v>83142.570000000007</v>
      </c>
    </row>
    <row r="10" spans="1:256" outlineLevel="2" x14ac:dyDescent="0.25">
      <c r="A10" s="4" t="s">
        <v>286</v>
      </c>
      <c r="B10" s="4" t="s">
        <v>223</v>
      </c>
      <c r="C10" s="4" t="s">
        <v>229</v>
      </c>
      <c r="D10" s="4" t="s">
        <v>229</v>
      </c>
      <c r="E10" s="4" t="s">
        <v>266</v>
      </c>
      <c r="F10" s="4" t="s">
        <v>267</v>
      </c>
      <c r="G10" s="4" t="s">
        <v>225</v>
      </c>
      <c r="H10" s="44">
        <v>24902.5</v>
      </c>
    </row>
    <row r="11" spans="1:256" outlineLevel="2" x14ac:dyDescent="0.25">
      <c r="A11" s="4" t="s">
        <v>286</v>
      </c>
      <c r="B11" s="4" t="s">
        <v>223</v>
      </c>
      <c r="C11" s="4" t="s">
        <v>229</v>
      </c>
      <c r="D11" s="4" t="s">
        <v>229</v>
      </c>
      <c r="E11" s="4" t="s">
        <v>201</v>
      </c>
      <c r="F11" s="4" t="s">
        <v>202</v>
      </c>
      <c r="G11" s="4" t="s">
        <v>225</v>
      </c>
      <c r="H11" s="44">
        <v>52271.6</v>
      </c>
    </row>
    <row r="12" spans="1:256" outlineLevel="2" x14ac:dyDescent="0.25">
      <c r="A12" s="4" t="s">
        <v>286</v>
      </c>
      <c r="B12" s="4" t="s">
        <v>223</v>
      </c>
      <c r="C12" s="4" t="s">
        <v>229</v>
      </c>
      <c r="D12" s="4" t="s">
        <v>229</v>
      </c>
      <c r="E12" s="4" t="s">
        <v>64</v>
      </c>
      <c r="F12" s="4" t="s">
        <v>65</v>
      </c>
      <c r="G12" s="4" t="s">
        <v>225</v>
      </c>
      <c r="H12" s="44">
        <v>3664.25</v>
      </c>
    </row>
    <row r="13" spans="1:256" outlineLevel="2" x14ac:dyDescent="0.25">
      <c r="A13" s="4" t="s">
        <v>286</v>
      </c>
      <c r="B13" s="4" t="s">
        <v>223</v>
      </c>
      <c r="C13" s="4" t="s">
        <v>229</v>
      </c>
      <c r="D13" s="4" t="s">
        <v>229</v>
      </c>
      <c r="E13" s="4" t="s">
        <v>268</v>
      </c>
      <c r="F13" s="4" t="s">
        <v>269</v>
      </c>
      <c r="G13" s="4" t="s">
        <v>225</v>
      </c>
      <c r="H13" s="44">
        <v>117074.03</v>
      </c>
    </row>
    <row r="14" spans="1:256" outlineLevel="2" x14ac:dyDescent="0.25">
      <c r="A14" s="4" t="s">
        <v>286</v>
      </c>
      <c r="B14" s="4" t="s">
        <v>223</v>
      </c>
      <c r="C14" s="4" t="s">
        <v>229</v>
      </c>
      <c r="D14" s="4" t="s">
        <v>229</v>
      </c>
      <c r="E14" s="4" t="s">
        <v>77</v>
      </c>
      <c r="F14" s="4" t="s">
        <v>78</v>
      </c>
      <c r="G14" s="4" t="s">
        <v>225</v>
      </c>
      <c r="H14" s="44">
        <v>52426.6</v>
      </c>
    </row>
    <row r="15" spans="1:256" outlineLevel="2" x14ac:dyDescent="0.25">
      <c r="A15" s="4" t="s">
        <v>286</v>
      </c>
      <c r="B15" s="4" t="s">
        <v>230</v>
      </c>
      <c r="C15" s="4" t="s">
        <v>229</v>
      </c>
      <c r="D15" s="4" t="s">
        <v>231</v>
      </c>
      <c r="E15" s="4" t="s">
        <v>103</v>
      </c>
      <c r="F15" s="4" t="s">
        <v>104</v>
      </c>
      <c r="G15" s="4" t="s">
        <v>225</v>
      </c>
      <c r="H15" s="44">
        <v>1197</v>
      </c>
    </row>
    <row r="16" spans="1:256" outlineLevel="2" x14ac:dyDescent="0.25">
      <c r="A16" s="4" t="s">
        <v>286</v>
      </c>
      <c r="B16" s="4" t="s">
        <v>230</v>
      </c>
      <c r="C16" s="4" t="s">
        <v>229</v>
      </c>
      <c r="D16" s="4" t="s">
        <v>231</v>
      </c>
      <c r="E16" s="4" t="s">
        <v>113</v>
      </c>
      <c r="F16" s="4" t="s">
        <v>114</v>
      </c>
      <c r="G16" s="4" t="s">
        <v>225</v>
      </c>
      <c r="H16" s="44">
        <v>168</v>
      </c>
    </row>
    <row r="17" spans="1:8" outlineLevel="2" x14ac:dyDescent="0.25">
      <c r="A17" s="4" t="s">
        <v>286</v>
      </c>
      <c r="B17" s="4" t="s">
        <v>230</v>
      </c>
      <c r="C17" s="4" t="s">
        <v>229</v>
      </c>
      <c r="D17" s="4" t="s">
        <v>231</v>
      </c>
      <c r="E17" s="4" t="s">
        <v>105</v>
      </c>
      <c r="F17" s="4" t="s">
        <v>106</v>
      </c>
      <c r="G17" s="4" t="s">
        <v>225</v>
      </c>
      <c r="H17" s="44">
        <v>93696.97</v>
      </c>
    </row>
    <row r="18" spans="1:8" outlineLevel="2" x14ac:dyDescent="0.25">
      <c r="A18" s="4" t="s">
        <v>286</v>
      </c>
      <c r="B18" s="4" t="s">
        <v>223</v>
      </c>
      <c r="C18" s="4" t="s">
        <v>229</v>
      </c>
      <c r="D18" s="4" t="s">
        <v>229</v>
      </c>
      <c r="E18" s="4" t="s">
        <v>77</v>
      </c>
      <c r="F18" s="4" t="s">
        <v>78</v>
      </c>
      <c r="G18" s="4" t="s">
        <v>226</v>
      </c>
      <c r="H18" s="44">
        <v>4856.8</v>
      </c>
    </row>
    <row r="19" spans="1:8" outlineLevel="2" x14ac:dyDescent="0.25">
      <c r="A19" s="4" t="s">
        <v>286</v>
      </c>
      <c r="B19" s="4" t="s">
        <v>230</v>
      </c>
      <c r="C19" s="4" t="s">
        <v>229</v>
      </c>
      <c r="D19" s="4" t="s">
        <v>231</v>
      </c>
      <c r="E19" s="4" t="s">
        <v>113</v>
      </c>
      <c r="F19" s="4" t="s">
        <v>114</v>
      </c>
      <c r="G19" s="4" t="s">
        <v>226</v>
      </c>
      <c r="H19" s="44">
        <v>5537.35</v>
      </c>
    </row>
    <row r="20" spans="1:8" outlineLevel="2" x14ac:dyDescent="0.25">
      <c r="A20" s="4" t="s">
        <v>286</v>
      </c>
      <c r="B20" s="4" t="s">
        <v>230</v>
      </c>
      <c r="C20" s="4" t="s">
        <v>229</v>
      </c>
      <c r="D20" s="4" t="s">
        <v>231</v>
      </c>
      <c r="E20" s="4" t="s">
        <v>105</v>
      </c>
      <c r="F20" s="4" t="s">
        <v>106</v>
      </c>
      <c r="G20" s="4" t="s">
        <v>226</v>
      </c>
      <c r="H20" s="44">
        <v>8770.57</v>
      </c>
    </row>
    <row r="21" spans="1:8" outlineLevel="2" x14ac:dyDescent="0.25">
      <c r="A21" s="4" t="s">
        <v>286</v>
      </c>
      <c r="B21" s="4" t="s">
        <v>223</v>
      </c>
      <c r="C21" s="4" t="s">
        <v>229</v>
      </c>
      <c r="D21" s="4" t="s">
        <v>229</v>
      </c>
      <c r="E21" s="4" t="s">
        <v>77</v>
      </c>
      <c r="F21" s="4" t="s">
        <v>78</v>
      </c>
      <c r="G21" s="4" t="s">
        <v>227</v>
      </c>
      <c r="H21" s="44">
        <v>1868</v>
      </c>
    </row>
    <row r="22" spans="1:8" outlineLevel="2" x14ac:dyDescent="0.25">
      <c r="A22" s="4" t="s">
        <v>286</v>
      </c>
      <c r="B22" s="4" t="s">
        <v>230</v>
      </c>
      <c r="C22" s="4" t="s">
        <v>229</v>
      </c>
      <c r="D22" s="4" t="s">
        <v>231</v>
      </c>
      <c r="E22" s="4" t="s">
        <v>113</v>
      </c>
      <c r="F22" s="4" t="s">
        <v>114</v>
      </c>
      <c r="G22" s="4" t="s">
        <v>227</v>
      </c>
      <c r="H22" s="44">
        <v>2129.75</v>
      </c>
    </row>
    <row r="23" spans="1:8" outlineLevel="2" x14ac:dyDescent="0.25">
      <c r="A23" s="4" t="s">
        <v>286</v>
      </c>
      <c r="B23" s="4" t="s">
        <v>230</v>
      </c>
      <c r="C23" s="4" t="s">
        <v>229</v>
      </c>
      <c r="D23" s="4" t="s">
        <v>231</v>
      </c>
      <c r="E23" s="4" t="s">
        <v>105</v>
      </c>
      <c r="F23" s="4" t="s">
        <v>106</v>
      </c>
      <c r="G23" s="4" t="s">
        <v>227</v>
      </c>
      <c r="H23" s="44">
        <v>3373.37</v>
      </c>
    </row>
    <row r="24" spans="1:8" outlineLevel="1" x14ac:dyDescent="0.25">
      <c r="C24" s="3" t="s">
        <v>232</v>
      </c>
      <c r="H24" s="44">
        <f>SUBTOTAL(9,H9:H23)</f>
        <v>455079.36</v>
      </c>
    </row>
    <row r="25" spans="1:8" outlineLevel="2" x14ac:dyDescent="0.25">
      <c r="A25" s="4" t="s">
        <v>286</v>
      </c>
      <c r="B25" s="4" t="s">
        <v>223</v>
      </c>
      <c r="C25" s="4" t="s">
        <v>205</v>
      </c>
      <c r="D25" s="4" t="s">
        <v>205</v>
      </c>
      <c r="E25" s="4" t="s">
        <v>1</v>
      </c>
      <c r="F25" s="4" t="s">
        <v>206</v>
      </c>
      <c r="G25" s="4" t="s">
        <v>225</v>
      </c>
      <c r="H25" s="44">
        <v>74768.05</v>
      </c>
    </row>
    <row r="26" spans="1:8" outlineLevel="2" x14ac:dyDescent="0.25">
      <c r="A26" s="4" t="s">
        <v>286</v>
      </c>
      <c r="B26" s="4" t="s">
        <v>223</v>
      </c>
      <c r="C26" s="4" t="s">
        <v>205</v>
      </c>
      <c r="D26" s="4" t="s">
        <v>205</v>
      </c>
      <c r="E26" s="4" t="s">
        <v>207</v>
      </c>
      <c r="F26" s="4" t="s">
        <v>208</v>
      </c>
      <c r="G26" s="4" t="s">
        <v>225</v>
      </c>
      <c r="H26" s="44">
        <v>15932.5</v>
      </c>
    </row>
    <row r="27" spans="1:8" outlineLevel="2" x14ac:dyDescent="0.25">
      <c r="A27" s="4" t="s">
        <v>286</v>
      </c>
      <c r="B27" s="4" t="s">
        <v>223</v>
      </c>
      <c r="C27" s="4" t="s">
        <v>205</v>
      </c>
      <c r="D27" s="4" t="s">
        <v>205</v>
      </c>
      <c r="E27" s="4" t="s">
        <v>18</v>
      </c>
      <c r="F27" s="4" t="s">
        <v>19</v>
      </c>
      <c r="G27" s="4" t="s">
        <v>225</v>
      </c>
      <c r="H27" s="44">
        <v>31229.100000000002</v>
      </c>
    </row>
    <row r="28" spans="1:8" outlineLevel="2" x14ac:dyDescent="0.25">
      <c r="A28" s="4" t="s">
        <v>286</v>
      </c>
      <c r="B28" s="4" t="s">
        <v>223</v>
      </c>
      <c r="C28" s="4" t="s">
        <v>205</v>
      </c>
      <c r="D28" s="4" t="s">
        <v>205</v>
      </c>
      <c r="E28" s="4" t="s">
        <v>272</v>
      </c>
      <c r="F28" s="4" t="s">
        <v>205</v>
      </c>
      <c r="G28" s="4" t="s">
        <v>225</v>
      </c>
      <c r="H28" s="44">
        <v>4508</v>
      </c>
    </row>
    <row r="29" spans="1:8" outlineLevel="2" x14ac:dyDescent="0.25">
      <c r="A29" s="4" t="s">
        <v>286</v>
      </c>
      <c r="B29" s="4" t="s">
        <v>223</v>
      </c>
      <c r="C29" s="4" t="s">
        <v>205</v>
      </c>
      <c r="D29" s="4" t="s">
        <v>205</v>
      </c>
      <c r="E29" s="4" t="s">
        <v>48</v>
      </c>
      <c r="F29" s="4" t="s">
        <v>49</v>
      </c>
      <c r="G29" s="4" t="s">
        <v>225</v>
      </c>
      <c r="H29" s="44">
        <v>17525</v>
      </c>
    </row>
    <row r="30" spans="1:8" outlineLevel="2" x14ac:dyDescent="0.25">
      <c r="A30" s="4" t="s">
        <v>286</v>
      </c>
      <c r="B30" s="4" t="s">
        <v>223</v>
      </c>
      <c r="C30" s="4" t="s">
        <v>205</v>
      </c>
      <c r="D30" s="4" t="s">
        <v>205</v>
      </c>
      <c r="E30" s="4" t="s">
        <v>1</v>
      </c>
      <c r="F30" s="4" t="s">
        <v>206</v>
      </c>
      <c r="G30" s="4" t="s">
        <v>226</v>
      </c>
      <c r="H30" s="44">
        <v>22684.91</v>
      </c>
    </row>
    <row r="31" spans="1:8" outlineLevel="2" x14ac:dyDescent="0.25">
      <c r="A31" s="4" t="s">
        <v>286</v>
      </c>
      <c r="B31" s="4" t="s">
        <v>223</v>
      </c>
      <c r="C31" s="4" t="s">
        <v>205</v>
      </c>
      <c r="D31" s="4" t="s">
        <v>205</v>
      </c>
      <c r="E31" s="4" t="s">
        <v>207</v>
      </c>
      <c r="F31" s="4" t="s">
        <v>208</v>
      </c>
      <c r="G31" s="4" t="s">
        <v>226</v>
      </c>
      <c r="H31" s="44">
        <v>5792.8</v>
      </c>
    </row>
    <row r="32" spans="1:8" outlineLevel="2" x14ac:dyDescent="0.25">
      <c r="A32" s="4" t="s">
        <v>286</v>
      </c>
      <c r="B32" s="4" t="s">
        <v>223</v>
      </c>
      <c r="C32" s="4" t="s">
        <v>205</v>
      </c>
      <c r="D32" s="4" t="s">
        <v>205</v>
      </c>
      <c r="E32" s="4" t="s">
        <v>18</v>
      </c>
      <c r="F32" s="4" t="s">
        <v>19</v>
      </c>
      <c r="G32" s="4" t="s">
        <v>226</v>
      </c>
      <c r="H32" s="44">
        <v>6321.25</v>
      </c>
    </row>
    <row r="33" spans="1:8" outlineLevel="2" x14ac:dyDescent="0.25">
      <c r="A33" s="4" t="s">
        <v>286</v>
      </c>
      <c r="B33" s="4" t="s">
        <v>223</v>
      </c>
      <c r="C33" s="4" t="s">
        <v>205</v>
      </c>
      <c r="D33" s="4" t="s">
        <v>205</v>
      </c>
      <c r="E33" s="4" t="s">
        <v>272</v>
      </c>
      <c r="F33" s="4" t="s">
        <v>205</v>
      </c>
      <c r="G33" s="4" t="s">
        <v>226</v>
      </c>
      <c r="H33" s="44">
        <v>258.37</v>
      </c>
    </row>
    <row r="34" spans="1:8" outlineLevel="2" x14ac:dyDescent="0.25">
      <c r="A34" s="4" t="s">
        <v>286</v>
      </c>
      <c r="B34" s="4" t="s">
        <v>223</v>
      </c>
      <c r="C34" s="4" t="s">
        <v>205</v>
      </c>
      <c r="D34" s="4" t="s">
        <v>205</v>
      </c>
      <c r="E34" s="4" t="s">
        <v>48</v>
      </c>
      <c r="F34" s="4" t="s">
        <v>49</v>
      </c>
      <c r="G34" s="4" t="s">
        <v>226</v>
      </c>
      <c r="H34" s="44">
        <v>14595.08</v>
      </c>
    </row>
    <row r="35" spans="1:8" outlineLevel="2" x14ac:dyDescent="0.25">
      <c r="A35" s="4" t="s">
        <v>286</v>
      </c>
      <c r="B35" s="4" t="s">
        <v>223</v>
      </c>
      <c r="C35" s="4" t="s">
        <v>205</v>
      </c>
      <c r="D35" s="4" t="s">
        <v>205</v>
      </c>
      <c r="E35" s="4" t="s">
        <v>1</v>
      </c>
      <c r="F35" s="4" t="s">
        <v>206</v>
      </c>
      <c r="G35" s="4" t="s">
        <v>227</v>
      </c>
      <c r="H35" s="44">
        <v>8725</v>
      </c>
    </row>
    <row r="36" spans="1:8" outlineLevel="2" x14ac:dyDescent="0.25">
      <c r="A36" s="4" t="s">
        <v>286</v>
      </c>
      <c r="B36" s="4" t="s">
        <v>223</v>
      </c>
      <c r="C36" s="4" t="s">
        <v>205</v>
      </c>
      <c r="D36" s="4" t="s">
        <v>205</v>
      </c>
      <c r="E36" s="4" t="s">
        <v>207</v>
      </c>
      <c r="F36" s="4" t="s">
        <v>208</v>
      </c>
      <c r="G36" s="4" t="s">
        <v>227</v>
      </c>
      <c r="H36" s="44">
        <v>2228</v>
      </c>
    </row>
    <row r="37" spans="1:8" outlineLevel="2" x14ac:dyDescent="0.25">
      <c r="A37" s="4" t="s">
        <v>286</v>
      </c>
      <c r="B37" s="4" t="s">
        <v>223</v>
      </c>
      <c r="C37" s="4" t="s">
        <v>205</v>
      </c>
      <c r="D37" s="4" t="s">
        <v>205</v>
      </c>
      <c r="E37" s="4" t="s">
        <v>18</v>
      </c>
      <c r="F37" s="4" t="s">
        <v>19</v>
      </c>
      <c r="G37" s="4" t="s">
        <v>227</v>
      </c>
      <c r="H37" s="44">
        <v>2431.25</v>
      </c>
    </row>
    <row r="38" spans="1:8" outlineLevel="2" x14ac:dyDescent="0.25">
      <c r="A38" s="4" t="s">
        <v>286</v>
      </c>
      <c r="B38" s="4" t="s">
        <v>223</v>
      </c>
      <c r="C38" s="4" t="s">
        <v>205</v>
      </c>
      <c r="D38" s="4" t="s">
        <v>205</v>
      </c>
      <c r="E38" s="4" t="s">
        <v>272</v>
      </c>
      <c r="F38" s="4" t="s">
        <v>205</v>
      </c>
      <c r="G38" s="4" t="s">
        <v>227</v>
      </c>
      <c r="H38" s="44">
        <v>99.38</v>
      </c>
    </row>
    <row r="39" spans="1:8" outlineLevel="2" x14ac:dyDescent="0.25">
      <c r="A39" s="4" t="s">
        <v>286</v>
      </c>
      <c r="B39" s="4" t="s">
        <v>223</v>
      </c>
      <c r="C39" s="4" t="s">
        <v>205</v>
      </c>
      <c r="D39" s="4" t="s">
        <v>205</v>
      </c>
      <c r="E39" s="4" t="s">
        <v>48</v>
      </c>
      <c r="F39" s="4" t="s">
        <v>49</v>
      </c>
      <c r="G39" s="4" t="s">
        <v>227</v>
      </c>
      <c r="H39" s="44">
        <v>5613.52</v>
      </c>
    </row>
    <row r="40" spans="1:8" outlineLevel="1" x14ac:dyDescent="0.25">
      <c r="C40" s="3" t="s">
        <v>233</v>
      </c>
      <c r="H40" s="44">
        <f>SUBTOTAL(9,H25:H39)</f>
        <v>212712.21</v>
      </c>
    </row>
    <row r="41" spans="1:8" outlineLevel="2" x14ac:dyDescent="0.25">
      <c r="A41" s="4" t="s">
        <v>286</v>
      </c>
      <c r="B41" s="4" t="s">
        <v>223</v>
      </c>
      <c r="C41" s="4" t="s">
        <v>212</v>
      </c>
      <c r="D41" s="4" t="s">
        <v>212</v>
      </c>
      <c r="E41" s="4" t="s">
        <v>119</v>
      </c>
      <c r="F41" s="4" t="s">
        <v>120</v>
      </c>
      <c r="G41" s="4" t="s">
        <v>225</v>
      </c>
      <c r="H41" s="44">
        <v>1710</v>
      </c>
    </row>
    <row r="42" spans="1:8" outlineLevel="2" x14ac:dyDescent="0.25">
      <c r="A42" s="4" t="s">
        <v>286</v>
      </c>
      <c r="B42" s="4" t="s">
        <v>223</v>
      </c>
      <c r="C42" s="4" t="s">
        <v>212</v>
      </c>
      <c r="D42" s="4" t="s">
        <v>212</v>
      </c>
      <c r="E42" s="4" t="s">
        <v>61</v>
      </c>
      <c r="F42" s="4" t="s">
        <v>213</v>
      </c>
      <c r="G42" s="4" t="s">
        <v>225</v>
      </c>
      <c r="H42" s="44">
        <v>2569</v>
      </c>
    </row>
    <row r="43" spans="1:8" outlineLevel="2" x14ac:dyDescent="0.25">
      <c r="A43" s="4" t="s">
        <v>286</v>
      </c>
      <c r="B43" s="4" t="s">
        <v>223</v>
      </c>
      <c r="C43" s="4" t="s">
        <v>212</v>
      </c>
      <c r="D43" s="4" t="s">
        <v>212</v>
      </c>
      <c r="E43" s="4" t="s">
        <v>99</v>
      </c>
      <c r="F43" s="4" t="s">
        <v>100</v>
      </c>
      <c r="G43" s="4" t="s">
        <v>225</v>
      </c>
      <c r="H43" s="44">
        <v>8140</v>
      </c>
    </row>
    <row r="44" spans="1:8" outlineLevel="2" x14ac:dyDescent="0.25">
      <c r="A44" s="4" t="s">
        <v>286</v>
      </c>
      <c r="B44" s="4" t="s">
        <v>223</v>
      </c>
      <c r="C44" s="4" t="s">
        <v>212</v>
      </c>
      <c r="D44" s="4" t="s">
        <v>212</v>
      </c>
      <c r="E44" s="4" t="s">
        <v>119</v>
      </c>
      <c r="F44" s="4" t="s">
        <v>120</v>
      </c>
      <c r="G44" s="4" t="s">
        <v>226</v>
      </c>
      <c r="H44" s="44">
        <v>2915.18</v>
      </c>
    </row>
    <row r="45" spans="1:8" outlineLevel="2" x14ac:dyDescent="0.25">
      <c r="A45" s="4" t="s">
        <v>286</v>
      </c>
      <c r="B45" s="4" t="s">
        <v>223</v>
      </c>
      <c r="C45" s="4" t="s">
        <v>212</v>
      </c>
      <c r="D45" s="4" t="s">
        <v>212</v>
      </c>
      <c r="E45" s="4" t="s">
        <v>99</v>
      </c>
      <c r="F45" s="4" t="s">
        <v>100</v>
      </c>
      <c r="G45" s="4" t="s">
        <v>226</v>
      </c>
      <c r="H45" s="44">
        <v>15829.2</v>
      </c>
    </row>
    <row r="46" spans="1:8" outlineLevel="2" x14ac:dyDescent="0.25">
      <c r="A46" s="4" t="s">
        <v>286</v>
      </c>
      <c r="B46" s="4" t="s">
        <v>223</v>
      </c>
      <c r="C46" s="4" t="s">
        <v>212</v>
      </c>
      <c r="D46" s="4" t="s">
        <v>212</v>
      </c>
      <c r="E46" s="4" t="s">
        <v>119</v>
      </c>
      <c r="F46" s="4" t="s">
        <v>120</v>
      </c>
      <c r="G46" s="4" t="s">
        <v>227</v>
      </c>
      <c r="H46" s="44">
        <v>1121.23</v>
      </c>
    </row>
    <row r="47" spans="1:8" outlineLevel="2" x14ac:dyDescent="0.25">
      <c r="A47" s="4" t="s">
        <v>286</v>
      </c>
      <c r="B47" s="4" t="s">
        <v>223</v>
      </c>
      <c r="C47" s="4" t="s">
        <v>212</v>
      </c>
      <c r="D47" s="4" t="s">
        <v>212</v>
      </c>
      <c r="E47" s="4" t="s">
        <v>99</v>
      </c>
      <c r="F47" s="4" t="s">
        <v>100</v>
      </c>
      <c r="G47" s="4" t="s">
        <v>227</v>
      </c>
      <c r="H47" s="44">
        <v>6088.14</v>
      </c>
    </row>
    <row r="48" spans="1:8" outlineLevel="1" x14ac:dyDescent="0.25">
      <c r="C48" s="3" t="s">
        <v>234</v>
      </c>
      <c r="H48" s="44">
        <f>SUBTOTAL(9,H41:H47)</f>
        <v>38372.75</v>
      </c>
    </row>
    <row r="49" spans="1:8" outlineLevel="2" x14ac:dyDescent="0.25">
      <c r="A49" s="4" t="s">
        <v>286</v>
      </c>
      <c r="B49" s="4" t="s">
        <v>223</v>
      </c>
      <c r="C49" s="4" t="s">
        <v>135</v>
      </c>
      <c r="D49" s="4" t="s">
        <v>135</v>
      </c>
      <c r="E49" s="4" t="s">
        <v>31</v>
      </c>
      <c r="F49" s="4" t="s">
        <v>32</v>
      </c>
      <c r="G49" s="4" t="s">
        <v>225</v>
      </c>
      <c r="H49" s="44">
        <v>962.5</v>
      </c>
    </row>
    <row r="50" spans="1:8" outlineLevel="1" x14ac:dyDescent="0.25">
      <c r="C50" s="3" t="s">
        <v>273</v>
      </c>
      <c r="H50" s="44">
        <f>SUBTOTAL(9,H49:H49)</f>
        <v>962.5</v>
      </c>
    </row>
    <row r="51" spans="1:8" outlineLevel="2" x14ac:dyDescent="0.25">
      <c r="A51" s="4" t="s">
        <v>286</v>
      </c>
      <c r="B51" s="4" t="s">
        <v>223</v>
      </c>
      <c r="C51" s="4" t="s">
        <v>54</v>
      </c>
      <c r="D51" s="4" t="s">
        <v>54</v>
      </c>
      <c r="E51" s="4" t="s">
        <v>55</v>
      </c>
      <c r="F51" s="4" t="s">
        <v>56</v>
      </c>
      <c r="G51" s="4" t="s">
        <v>225</v>
      </c>
      <c r="H51" s="44">
        <v>181208.55000000002</v>
      </c>
    </row>
    <row r="52" spans="1:8" outlineLevel="2" x14ac:dyDescent="0.25">
      <c r="A52" s="4" t="s">
        <v>286</v>
      </c>
      <c r="B52" s="4" t="s">
        <v>223</v>
      </c>
      <c r="C52" s="4" t="s">
        <v>54</v>
      </c>
      <c r="D52" s="4" t="s">
        <v>54</v>
      </c>
      <c r="E52" s="4" t="s">
        <v>199</v>
      </c>
      <c r="F52" s="4" t="s">
        <v>200</v>
      </c>
      <c r="G52" s="4" t="s">
        <v>225</v>
      </c>
      <c r="H52" s="44">
        <v>35764.410000000003</v>
      </c>
    </row>
    <row r="53" spans="1:8" outlineLevel="2" x14ac:dyDescent="0.25">
      <c r="A53" s="4" t="s">
        <v>286</v>
      </c>
      <c r="B53" s="4" t="s">
        <v>223</v>
      </c>
      <c r="C53" s="4" t="s">
        <v>54</v>
      </c>
      <c r="D53" s="4" t="s">
        <v>54</v>
      </c>
      <c r="E53" s="4" t="s">
        <v>287</v>
      </c>
      <c r="F53" s="4" t="s">
        <v>288</v>
      </c>
      <c r="G53" s="4" t="s">
        <v>225</v>
      </c>
      <c r="H53" s="44">
        <v>1017</v>
      </c>
    </row>
    <row r="54" spans="1:8" outlineLevel="2" x14ac:dyDescent="0.25">
      <c r="A54" s="4" t="s">
        <v>286</v>
      </c>
      <c r="B54" s="4" t="s">
        <v>223</v>
      </c>
      <c r="C54" s="4" t="s">
        <v>54</v>
      </c>
      <c r="D54" s="4" t="s">
        <v>54</v>
      </c>
      <c r="E54" s="4" t="s">
        <v>55</v>
      </c>
      <c r="F54" s="4" t="s">
        <v>56</v>
      </c>
      <c r="G54" s="4" t="s">
        <v>226</v>
      </c>
      <c r="H54" s="44">
        <v>19770.52</v>
      </c>
    </row>
    <row r="55" spans="1:8" outlineLevel="2" x14ac:dyDescent="0.25">
      <c r="A55" s="4" t="s">
        <v>286</v>
      </c>
      <c r="B55" s="4" t="s">
        <v>223</v>
      </c>
      <c r="C55" s="4" t="s">
        <v>54</v>
      </c>
      <c r="D55" s="4" t="s">
        <v>54</v>
      </c>
      <c r="E55" s="4" t="s">
        <v>55</v>
      </c>
      <c r="F55" s="4" t="s">
        <v>56</v>
      </c>
      <c r="G55" s="4" t="s">
        <v>227</v>
      </c>
      <c r="H55" s="44">
        <v>7604.1</v>
      </c>
    </row>
    <row r="56" spans="1:8" outlineLevel="1" x14ac:dyDescent="0.25">
      <c r="C56" s="3" t="s">
        <v>235</v>
      </c>
      <c r="H56" s="44">
        <f>SUBTOTAL(9,H51:H55)</f>
        <v>245364.58000000002</v>
      </c>
    </row>
    <row r="57" spans="1:8" outlineLevel="2" x14ac:dyDescent="0.25">
      <c r="A57" s="4" t="s">
        <v>286</v>
      </c>
      <c r="B57" s="4" t="s">
        <v>223</v>
      </c>
      <c r="C57" s="4" t="s">
        <v>76</v>
      </c>
      <c r="D57" s="4" t="s">
        <v>76</v>
      </c>
      <c r="E57" s="4" t="s">
        <v>75</v>
      </c>
      <c r="F57" s="4" t="s">
        <v>76</v>
      </c>
      <c r="G57" s="4" t="s">
        <v>225</v>
      </c>
      <c r="H57" s="44">
        <v>14811</v>
      </c>
    </row>
    <row r="58" spans="1:8" outlineLevel="1" x14ac:dyDescent="0.25">
      <c r="C58" s="3" t="s">
        <v>274</v>
      </c>
      <c r="H58" s="44">
        <f>SUBTOTAL(9,H57:H57)</f>
        <v>14811</v>
      </c>
    </row>
    <row r="59" spans="1:8" outlineLevel="2" x14ac:dyDescent="0.25">
      <c r="A59" s="4" t="s">
        <v>286</v>
      </c>
      <c r="B59" s="4" t="s">
        <v>223</v>
      </c>
      <c r="C59" s="4" t="s">
        <v>236</v>
      </c>
      <c r="D59" s="4" t="s">
        <v>237</v>
      </c>
      <c r="E59" s="4" t="s">
        <v>197</v>
      </c>
      <c r="F59" s="4" t="s">
        <v>198</v>
      </c>
      <c r="G59" s="4" t="s">
        <v>225</v>
      </c>
      <c r="H59" s="44">
        <v>10160</v>
      </c>
    </row>
    <row r="60" spans="1:8" outlineLevel="2" x14ac:dyDescent="0.25">
      <c r="A60" s="4" t="s">
        <v>286</v>
      </c>
      <c r="B60" s="4" t="s">
        <v>223</v>
      </c>
      <c r="C60" s="4" t="s">
        <v>236</v>
      </c>
      <c r="D60" s="4" t="s">
        <v>237</v>
      </c>
      <c r="E60" s="4" t="s">
        <v>2</v>
      </c>
      <c r="F60" s="4" t="s">
        <v>3</v>
      </c>
      <c r="G60" s="4" t="s">
        <v>225</v>
      </c>
      <c r="H60" s="44">
        <v>13393</v>
      </c>
    </row>
    <row r="61" spans="1:8" outlineLevel="2" x14ac:dyDescent="0.25">
      <c r="A61" s="4" t="s">
        <v>286</v>
      </c>
      <c r="B61" s="4" t="s">
        <v>223</v>
      </c>
      <c r="C61" s="4" t="s">
        <v>236</v>
      </c>
      <c r="D61" s="4" t="s">
        <v>237</v>
      </c>
      <c r="E61" s="4" t="s">
        <v>270</v>
      </c>
      <c r="F61" s="4" t="s">
        <v>271</v>
      </c>
      <c r="G61" s="4" t="s">
        <v>225</v>
      </c>
      <c r="H61" s="44">
        <v>8841.75</v>
      </c>
    </row>
    <row r="62" spans="1:8" outlineLevel="2" x14ac:dyDescent="0.25">
      <c r="A62" s="4" t="s">
        <v>286</v>
      </c>
      <c r="B62" s="4" t="s">
        <v>223</v>
      </c>
      <c r="C62" s="4" t="s">
        <v>236</v>
      </c>
      <c r="D62" s="4" t="s">
        <v>237</v>
      </c>
      <c r="E62" s="4" t="s">
        <v>26</v>
      </c>
      <c r="F62" s="4" t="s">
        <v>27</v>
      </c>
      <c r="G62" s="4" t="s">
        <v>225</v>
      </c>
      <c r="H62" s="44">
        <v>13200</v>
      </c>
    </row>
    <row r="63" spans="1:8" outlineLevel="2" x14ac:dyDescent="0.25">
      <c r="A63" s="4" t="s">
        <v>286</v>
      </c>
      <c r="B63" s="4" t="s">
        <v>223</v>
      </c>
      <c r="C63" s="4" t="s">
        <v>236</v>
      </c>
      <c r="D63" s="4" t="s">
        <v>237</v>
      </c>
      <c r="E63" s="4" t="s">
        <v>28</v>
      </c>
      <c r="F63" s="4" t="s">
        <v>261</v>
      </c>
      <c r="G63" s="4" t="s">
        <v>225</v>
      </c>
      <c r="H63" s="44">
        <v>8951.06</v>
      </c>
    </row>
    <row r="64" spans="1:8" outlineLevel="2" x14ac:dyDescent="0.25">
      <c r="A64" s="4" t="s">
        <v>286</v>
      </c>
      <c r="B64" s="4" t="s">
        <v>223</v>
      </c>
      <c r="C64" s="4" t="s">
        <v>236</v>
      </c>
      <c r="D64" s="4" t="s">
        <v>237</v>
      </c>
      <c r="E64" s="4" t="s">
        <v>29</v>
      </c>
      <c r="F64" s="4" t="s">
        <v>30</v>
      </c>
      <c r="G64" s="4" t="s">
        <v>225</v>
      </c>
      <c r="H64" s="44">
        <v>3178.5</v>
      </c>
    </row>
    <row r="65" spans="1:8" outlineLevel="2" x14ac:dyDescent="0.25">
      <c r="A65" s="4" t="s">
        <v>286</v>
      </c>
      <c r="B65" s="4" t="s">
        <v>223</v>
      </c>
      <c r="C65" s="4" t="s">
        <v>236</v>
      </c>
      <c r="D65" s="4" t="s">
        <v>237</v>
      </c>
      <c r="E65" s="4" t="s">
        <v>44</v>
      </c>
      <c r="F65" s="4" t="s">
        <v>45</v>
      </c>
      <c r="G65" s="4" t="s">
        <v>225</v>
      </c>
      <c r="H65" s="44">
        <v>47408</v>
      </c>
    </row>
    <row r="66" spans="1:8" outlineLevel="2" x14ac:dyDescent="0.25">
      <c r="A66" s="4" t="s">
        <v>286</v>
      </c>
      <c r="B66" s="4" t="s">
        <v>223</v>
      </c>
      <c r="C66" s="4" t="s">
        <v>236</v>
      </c>
      <c r="D66" s="4" t="s">
        <v>237</v>
      </c>
      <c r="E66" s="4" t="s">
        <v>46</v>
      </c>
      <c r="F66" s="4" t="s">
        <v>47</v>
      </c>
      <c r="G66" s="4" t="s">
        <v>225</v>
      </c>
      <c r="H66" s="44">
        <v>138168.25</v>
      </c>
    </row>
    <row r="67" spans="1:8" outlineLevel="2" x14ac:dyDescent="0.25">
      <c r="A67" s="4" t="s">
        <v>286</v>
      </c>
      <c r="B67" s="4" t="s">
        <v>223</v>
      </c>
      <c r="C67" s="4" t="s">
        <v>236</v>
      </c>
      <c r="D67" s="4" t="s">
        <v>237</v>
      </c>
      <c r="E67" s="4" t="s">
        <v>59</v>
      </c>
      <c r="F67" s="4" t="s">
        <v>60</v>
      </c>
      <c r="G67" s="4" t="s">
        <v>225</v>
      </c>
      <c r="H67" s="44">
        <v>31120.63</v>
      </c>
    </row>
    <row r="68" spans="1:8" outlineLevel="2" x14ac:dyDescent="0.25">
      <c r="A68" s="4" t="s">
        <v>286</v>
      </c>
      <c r="B68" s="4" t="s">
        <v>223</v>
      </c>
      <c r="C68" s="4" t="s">
        <v>236</v>
      </c>
      <c r="D68" s="4" t="s">
        <v>237</v>
      </c>
      <c r="E68" s="4" t="s">
        <v>62</v>
      </c>
      <c r="F68" s="4" t="s">
        <v>63</v>
      </c>
      <c r="G68" s="4" t="s">
        <v>225</v>
      </c>
      <c r="H68" s="44">
        <v>29943</v>
      </c>
    </row>
    <row r="69" spans="1:8" outlineLevel="2" x14ac:dyDescent="0.25">
      <c r="A69" s="4" t="s">
        <v>286</v>
      </c>
      <c r="B69" s="4" t="s">
        <v>223</v>
      </c>
      <c r="C69" s="4" t="s">
        <v>236</v>
      </c>
      <c r="D69" s="4" t="s">
        <v>237</v>
      </c>
      <c r="E69" s="4" t="s">
        <v>85</v>
      </c>
      <c r="F69" s="4" t="s">
        <v>86</v>
      </c>
      <c r="G69" s="4" t="s">
        <v>225</v>
      </c>
      <c r="H69" s="44">
        <v>6676.55</v>
      </c>
    </row>
    <row r="70" spans="1:8" outlineLevel="2" x14ac:dyDescent="0.25">
      <c r="A70" s="4" t="s">
        <v>286</v>
      </c>
      <c r="B70" s="4" t="s">
        <v>223</v>
      </c>
      <c r="C70" s="4" t="s">
        <v>236</v>
      </c>
      <c r="D70" s="4" t="s">
        <v>237</v>
      </c>
      <c r="E70" s="4" t="s">
        <v>94</v>
      </c>
      <c r="F70" s="4" t="s">
        <v>246</v>
      </c>
      <c r="G70" s="4" t="s">
        <v>225</v>
      </c>
      <c r="H70" s="44">
        <v>37421.75</v>
      </c>
    </row>
    <row r="71" spans="1:8" outlineLevel="2" x14ac:dyDescent="0.25">
      <c r="A71" s="4" t="s">
        <v>286</v>
      </c>
      <c r="B71" s="4" t="s">
        <v>223</v>
      </c>
      <c r="C71" s="4" t="s">
        <v>236</v>
      </c>
      <c r="D71" s="4" t="s">
        <v>237</v>
      </c>
      <c r="E71" s="4" t="s">
        <v>259</v>
      </c>
      <c r="F71" s="4" t="s">
        <v>258</v>
      </c>
      <c r="G71" s="4" t="s">
        <v>225</v>
      </c>
      <c r="H71" s="44">
        <v>2072.25</v>
      </c>
    </row>
    <row r="72" spans="1:8" outlineLevel="2" x14ac:dyDescent="0.25">
      <c r="A72" s="4" t="s">
        <v>286</v>
      </c>
      <c r="B72" s="4" t="s">
        <v>223</v>
      </c>
      <c r="C72" s="4" t="s">
        <v>236</v>
      </c>
      <c r="D72" s="4" t="s">
        <v>238</v>
      </c>
      <c r="E72" s="4" t="s">
        <v>6</v>
      </c>
      <c r="F72" s="4" t="s">
        <v>7</v>
      </c>
      <c r="G72" s="4" t="s">
        <v>225</v>
      </c>
      <c r="H72" s="44">
        <v>270</v>
      </c>
    </row>
    <row r="73" spans="1:8" outlineLevel="2" x14ac:dyDescent="0.25">
      <c r="A73" s="4" t="s">
        <v>286</v>
      </c>
      <c r="B73" s="4" t="s">
        <v>223</v>
      </c>
      <c r="C73" s="4" t="s">
        <v>236</v>
      </c>
      <c r="D73" s="4" t="s">
        <v>238</v>
      </c>
      <c r="E73" s="4" t="s">
        <v>35</v>
      </c>
      <c r="F73" s="4" t="s">
        <v>291</v>
      </c>
      <c r="G73" s="4" t="s">
        <v>225</v>
      </c>
      <c r="H73" s="44">
        <v>1403.25</v>
      </c>
    </row>
    <row r="74" spans="1:8" outlineLevel="2" x14ac:dyDescent="0.25">
      <c r="A74" s="4" t="s">
        <v>286</v>
      </c>
      <c r="B74" s="4" t="s">
        <v>223</v>
      </c>
      <c r="C74" s="4" t="s">
        <v>236</v>
      </c>
      <c r="D74" s="4" t="s">
        <v>238</v>
      </c>
      <c r="E74" s="4" t="s">
        <v>40</v>
      </c>
      <c r="F74" s="4" t="s">
        <v>41</v>
      </c>
      <c r="G74" s="4" t="s">
        <v>225</v>
      </c>
      <c r="H74" s="44">
        <v>3899</v>
      </c>
    </row>
    <row r="75" spans="1:8" outlineLevel="2" x14ac:dyDescent="0.25">
      <c r="A75" s="4" t="s">
        <v>286</v>
      </c>
      <c r="B75" s="4" t="s">
        <v>223</v>
      </c>
      <c r="C75" s="4" t="s">
        <v>236</v>
      </c>
      <c r="D75" s="4" t="s">
        <v>238</v>
      </c>
      <c r="E75" s="4" t="s">
        <v>50</v>
      </c>
      <c r="F75" s="4" t="s">
        <v>51</v>
      </c>
      <c r="G75" s="4" t="s">
        <v>225</v>
      </c>
      <c r="H75" s="44">
        <v>1099</v>
      </c>
    </row>
    <row r="76" spans="1:8" outlineLevel="2" x14ac:dyDescent="0.25">
      <c r="A76" s="4" t="s">
        <v>286</v>
      </c>
      <c r="B76" s="4" t="s">
        <v>223</v>
      </c>
      <c r="C76" s="4" t="s">
        <v>236</v>
      </c>
      <c r="D76" s="4" t="s">
        <v>238</v>
      </c>
      <c r="E76" s="4" t="s">
        <v>66</v>
      </c>
      <c r="F76" s="4" t="s">
        <v>260</v>
      </c>
      <c r="G76" s="4" t="s">
        <v>225</v>
      </c>
      <c r="H76" s="44">
        <v>2583</v>
      </c>
    </row>
    <row r="77" spans="1:8" outlineLevel="2" x14ac:dyDescent="0.25">
      <c r="A77" s="4" t="s">
        <v>286</v>
      </c>
      <c r="B77" s="4" t="s">
        <v>223</v>
      </c>
      <c r="C77" s="4" t="s">
        <v>236</v>
      </c>
      <c r="D77" s="4" t="s">
        <v>238</v>
      </c>
      <c r="E77" s="4" t="s">
        <v>67</v>
      </c>
      <c r="F77" s="4" t="s">
        <v>68</v>
      </c>
      <c r="G77" s="4" t="s">
        <v>225</v>
      </c>
      <c r="H77" s="44">
        <v>2624</v>
      </c>
    </row>
    <row r="78" spans="1:8" outlineLevel="2" x14ac:dyDescent="0.25">
      <c r="A78" s="4" t="s">
        <v>286</v>
      </c>
      <c r="B78" s="4" t="s">
        <v>223</v>
      </c>
      <c r="C78" s="4" t="s">
        <v>236</v>
      </c>
      <c r="D78" s="4" t="s">
        <v>238</v>
      </c>
      <c r="E78" s="4" t="s">
        <v>80</v>
      </c>
      <c r="F78" s="4" t="s">
        <v>81</v>
      </c>
      <c r="G78" s="4" t="s">
        <v>225</v>
      </c>
      <c r="H78" s="44">
        <v>0</v>
      </c>
    </row>
    <row r="79" spans="1:8" outlineLevel="2" x14ac:dyDescent="0.25">
      <c r="A79" s="4" t="s">
        <v>286</v>
      </c>
      <c r="B79" s="4" t="s">
        <v>223</v>
      </c>
      <c r="C79" s="4" t="s">
        <v>236</v>
      </c>
      <c r="D79" s="4" t="s">
        <v>238</v>
      </c>
      <c r="E79" s="4" t="s">
        <v>292</v>
      </c>
      <c r="F79" s="4" t="s">
        <v>293</v>
      </c>
      <c r="G79" s="4" t="s">
        <v>225</v>
      </c>
      <c r="H79" s="44">
        <v>747.6</v>
      </c>
    </row>
    <row r="80" spans="1:8" outlineLevel="2" x14ac:dyDescent="0.25">
      <c r="A80" s="4" t="s">
        <v>286</v>
      </c>
      <c r="B80" s="4" t="s">
        <v>223</v>
      </c>
      <c r="C80" s="4" t="s">
        <v>236</v>
      </c>
      <c r="D80" s="4" t="s">
        <v>238</v>
      </c>
      <c r="E80" s="4" t="s">
        <v>97</v>
      </c>
      <c r="F80" s="4" t="s">
        <v>98</v>
      </c>
      <c r="G80" s="4" t="s">
        <v>225</v>
      </c>
      <c r="H80" s="44">
        <v>12011</v>
      </c>
    </row>
    <row r="81" spans="1:8" outlineLevel="2" x14ac:dyDescent="0.25">
      <c r="A81" s="4" t="s">
        <v>286</v>
      </c>
      <c r="B81" s="4" t="s">
        <v>223</v>
      </c>
      <c r="C81" s="4" t="s">
        <v>236</v>
      </c>
      <c r="D81" s="4" t="s">
        <v>238</v>
      </c>
      <c r="E81" s="4" t="s">
        <v>264</v>
      </c>
      <c r="F81" s="4" t="s">
        <v>265</v>
      </c>
      <c r="G81" s="4" t="s">
        <v>225</v>
      </c>
      <c r="H81" s="44">
        <v>25161</v>
      </c>
    </row>
    <row r="82" spans="1:8" outlineLevel="2" x14ac:dyDescent="0.25">
      <c r="A82" s="4" t="s">
        <v>286</v>
      </c>
      <c r="B82" s="4" t="s">
        <v>223</v>
      </c>
      <c r="C82" s="4" t="s">
        <v>236</v>
      </c>
      <c r="D82" s="4" t="s">
        <v>239</v>
      </c>
      <c r="E82" s="4" t="s">
        <v>20</v>
      </c>
      <c r="F82" s="4" t="s">
        <v>21</v>
      </c>
      <c r="G82" s="4" t="s">
        <v>225</v>
      </c>
      <c r="H82" s="44">
        <v>6294.1</v>
      </c>
    </row>
    <row r="83" spans="1:8" outlineLevel="2" x14ac:dyDescent="0.25">
      <c r="A83" s="4" t="s">
        <v>286</v>
      </c>
      <c r="B83" s="4" t="s">
        <v>223</v>
      </c>
      <c r="C83" s="4" t="s">
        <v>236</v>
      </c>
      <c r="D83" s="4" t="s">
        <v>239</v>
      </c>
      <c r="E83" s="4" t="s">
        <v>22</v>
      </c>
      <c r="F83" s="4" t="s">
        <v>23</v>
      </c>
      <c r="G83" s="4" t="s">
        <v>225</v>
      </c>
      <c r="H83" s="44">
        <v>0</v>
      </c>
    </row>
    <row r="84" spans="1:8" outlineLevel="2" x14ac:dyDescent="0.25">
      <c r="A84" s="4" t="s">
        <v>286</v>
      </c>
      <c r="B84" s="4" t="s">
        <v>223</v>
      </c>
      <c r="C84" s="4" t="s">
        <v>236</v>
      </c>
      <c r="D84" s="4" t="s">
        <v>240</v>
      </c>
      <c r="E84" s="4" t="s">
        <v>36</v>
      </c>
      <c r="F84" s="4" t="s">
        <v>37</v>
      </c>
      <c r="G84" s="4" t="s">
        <v>225</v>
      </c>
      <c r="H84" s="44">
        <v>2101.25</v>
      </c>
    </row>
    <row r="85" spans="1:8" outlineLevel="2" x14ac:dyDescent="0.25">
      <c r="A85" s="4" t="s">
        <v>286</v>
      </c>
      <c r="B85" s="4" t="s">
        <v>223</v>
      </c>
      <c r="C85" s="4" t="s">
        <v>236</v>
      </c>
      <c r="D85" s="4" t="s">
        <v>240</v>
      </c>
      <c r="E85" s="4" t="s">
        <v>71</v>
      </c>
      <c r="F85" s="4" t="s">
        <v>72</v>
      </c>
      <c r="G85" s="4" t="s">
        <v>225</v>
      </c>
      <c r="H85" s="44">
        <v>6530</v>
      </c>
    </row>
    <row r="86" spans="1:8" outlineLevel="2" x14ac:dyDescent="0.25">
      <c r="A86" s="4" t="s">
        <v>286</v>
      </c>
      <c r="B86" s="4" t="s">
        <v>223</v>
      </c>
      <c r="C86" s="4" t="s">
        <v>236</v>
      </c>
      <c r="D86" s="4" t="s">
        <v>240</v>
      </c>
      <c r="E86" s="4" t="s">
        <v>82</v>
      </c>
      <c r="F86" s="4" t="s">
        <v>275</v>
      </c>
      <c r="G86" s="4" t="s">
        <v>225</v>
      </c>
      <c r="H86" s="44">
        <v>14378</v>
      </c>
    </row>
    <row r="87" spans="1:8" outlineLevel="2" x14ac:dyDescent="0.25">
      <c r="A87" s="4" t="s">
        <v>286</v>
      </c>
      <c r="B87" s="4" t="s">
        <v>223</v>
      </c>
      <c r="C87" s="4" t="s">
        <v>236</v>
      </c>
      <c r="D87" s="4" t="s">
        <v>241</v>
      </c>
      <c r="E87" s="4" t="s">
        <v>12</v>
      </c>
      <c r="F87" s="4" t="s">
        <v>13</v>
      </c>
      <c r="G87" s="4" t="s">
        <v>225</v>
      </c>
      <c r="H87" s="44">
        <v>2387</v>
      </c>
    </row>
    <row r="88" spans="1:8" outlineLevel="2" x14ac:dyDescent="0.25">
      <c r="A88" s="4" t="s">
        <v>286</v>
      </c>
      <c r="B88" s="4" t="s">
        <v>223</v>
      </c>
      <c r="C88" s="4" t="s">
        <v>236</v>
      </c>
      <c r="D88" s="4" t="s">
        <v>241</v>
      </c>
      <c r="E88" s="4" t="s">
        <v>14</v>
      </c>
      <c r="F88" s="4" t="s">
        <v>15</v>
      </c>
      <c r="G88" s="4" t="s">
        <v>225</v>
      </c>
      <c r="H88" s="44">
        <v>15309.25</v>
      </c>
    </row>
    <row r="89" spans="1:8" outlineLevel="2" x14ac:dyDescent="0.25">
      <c r="A89" s="4" t="s">
        <v>286</v>
      </c>
      <c r="B89" s="4" t="s">
        <v>223</v>
      </c>
      <c r="C89" s="4" t="s">
        <v>236</v>
      </c>
      <c r="D89" s="4" t="s">
        <v>241</v>
      </c>
      <c r="E89" s="4" t="s">
        <v>117</v>
      </c>
      <c r="F89" s="4" t="s">
        <v>118</v>
      </c>
      <c r="G89" s="4" t="s">
        <v>225</v>
      </c>
      <c r="H89" s="44">
        <v>7249.2</v>
      </c>
    </row>
    <row r="90" spans="1:8" outlineLevel="2" x14ac:dyDescent="0.25">
      <c r="A90" s="4" t="s">
        <v>286</v>
      </c>
      <c r="B90" s="4" t="s">
        <v>223</v>
      </c>
      <c r="C90" s="4" t="s">
        <v>236</v>
      </c>
      <c r="D90" s="4" t="s">
        <v>241</v>
      </c>
      <c r="E90" s="4" t="s">
        <v>24</v>
      </c>
      <c r="F90" s="4" t="s">
        <v>25</v>
      </c>
      <c r="G90" s="4" t="s">
        <v>225</v>
      </c>
      <c r="H90" s="44">
        <v>10427</v>
      </c>
    </row>
    <row r="91" spans="1:8" outlineLevel="2" x14ac:dyDescent="0.25">
      <c r="A91" s="4" t="s">
        <v>286</v>
      </c>
      <c r="B91" s="4" t="s">
        <v>223</v>
      </c>
      <c r="C91" s="4" t="s">
        <v>236</v>
      </c>
      <c r="D91" s="4" t="s">
        <v>241</v>
      </c>
      <c r="E91" s="4" t="s">
        <v>33</v>
      </c>
      <c r="F91" s="4" t="s">
        <v>34</v>
      </c>
      <c r="G91" s="4" t="s">
        <v>225</v>
      </c>
      <c r="H91" s="44">
        <v>7463</v>
      </c>
    </row>
    <row r="92" spans="1:8" outlineLevel="2" x14ac:dyDescent="0.25">
      <c r="A92" s="4" t="s">
        <v>286</v>
      </c>
      <c r="B92" s="4" t="s">
        <v>223</v>
      </c>
      <c r="C92" s="4" t="s">
        <v>236</v>
      </c>
      <c r="D92" s="4" t="s">
        <v>241</v>
      </c>
      <c r="E92" s="4" t="s">
        <v>42</v>
      </c>
      <c r="F92" s="4" t="s">
        <v>43</v>
      </c>
      <c r="G92" s="4" t="s">
        <v>225</v>
      </c>
      <c r="H92" s="44">
        <v>2404.64</v>
      </c>
    </row>
    <row r="93" spans="1:8" outlineLevel="2" x14ac:dyDescent="0.25">
      <c r="A93" s="4" t="s">
        <v>286</v>
      </c>
      <c r="B93" s="4" t="s">
        <v>223</v>
      </c>
      <c r="C93" s="4" t="s">
        <v>236</v>
      </c>
      <c r="D93" s="4" t="s">
        <v>241</v>
      </c>
      <c r="E93" s="4" t="s">
        <v>73</v>
      </c>
      <c r="F93" s="4" t="s">
        <v>74</v>
      </c>
      <c r="G93" s="4" t="s">
        <v>225</v>
      </c>
      <c r="H93" s="44">
        <v>703.85</v>
      </c>
    </row>
    <row r="94" spans="1:8" outlineLevel="2" x14ac:dyDescent="0.25">
      <c r="A94" s="4" t="s">
        <v>286</v>
      </c>
      <c r="B94" s="4" t="s">
        <v>223</v>
      </c>
      <c r="C94" s="4" t="s">
        <v>236</v>
      </c>
      <c r="D94" s="4" t="s">
        <v>241</v>
      </c>
      <c r="E94" s="4" t="s">
        <v>89</v>
      </c>
      <c r="F94" s="4" t="s">
        <v>90</v>
      </c>
      <c r="G94" s="4" t="s">
        <v>225</v>
      </c>
      <c r="H94" s="44">
        <v>46225.75</v>
      </c>
    </row>
    <row r="95" spans="1:8" outlineLevel="2" x14ac:dyDescent="0.25">
      <c r="A95" s="4" t="s">
        <v>286</v>
      </c>
      <c r="B95" s="4" t="s">
        <v>223</v>
      </c>
      <c r="C95" s="4" t="s">
        <v>236</v>
      </c>
      <c r="D95" s="4" t="s">
        <v>237</v>
      </c>
      <c r="E95" s="4" t="s">
        <v>2</v>
      </c>
      <c r="F95" s="4" t="s">
        <v>3</v>
      </c>
      <c r="G95" s="4" t="s">
        <v>226</v>
      </c>
      <c r="H95" s="44">
        <v>7400.89</v>
      </c>
    </row>
    <row r="96" spans="1:8" outlineLevel="2" x14ac:dyDescent="0.25">
      <c r="A96" s="4" t="s">
        <v>286</v>
      </c>
      <c r="B96" s="4" t="s">
        <v>223</v>
      </c>
      <c r="C96" s="4" t="s">
        <v>236</v>
      </c>
      <c r="D96" s="4" t="s">
        <v>237</v>
      </c>
      <c r="E96" s="4" t="s">
        <v>270</v>
      </c>
      <c r="F96" s="4" t="s">
        <v>271</v>
      </c>
      <c r="G96" s="4" t="s">
        <v>226</v>
      </c>
      <c r="H96" s="44">
        <v>6667.05</v>
      </c>
    </row>
    <row r="97" spans="1:8" outlineLevel="2" x14ac:dyDescent="0.25">
      <c r="A97" s="4" t="s">
        <v>286</v>
      </c>
      <c r="B97" s="4" t="s">
        <v>223</v>
      </c>
      <c r="C97" s="4" t="s">
        <v>236</v>
      </c>
      <c r="D97" s="4" t="s">
        <v>237</v>
      </c>
      <c r="E97" s="4" t="s">
        <v>28</v>
      </c>
      <c r="F97" s="4" t="s">
        <v>261</v>
      </c>
      <c r="G97" s="4" t="s">
        <v>226</v>
      </c>
      <c r="H97" s="44">
        <v>35610.71</v>
      </c>
    </row>
    <row r="98" spans="1:8" outlineLevel="2" x14ac:dyDescent="0.25">
      <c r="A98" s="4" t="s">
        <v>286</v>
      </c>
      <c r="B98" s="4" t="s">
        <v>223</v>
      </c>
      <c r="C98" s="4" t="s">
        <v>236</v>
      </c>
      <c r="D98" s="4" t="s">
        <v>237</v>
      </c>
      <c r="E98" s="4" t="s">
        <v>29</v>
      </c>
      <c r="F98" s="4" t="s">
        <v>30</v>
      </c>
      <c r="G98" s="4" t="s">
        <v>226</v>
      </c>
      <c r="H98" s="44">
        <v>16373.82</v>
      </c>
    </row>
    <row r="99" spans="1:8" outlineLevel="2" x14ac:dyDescent="0.25">
      <c r="A99" s="4" t="s">
        <v>286</v>
      </c>
      <c r="B99" s="4" t="s">
        <v>223</v>
      </c>
      <c r="C99" s="4" t="s">
        <v>236</v>
      </c>
      <c r="D99" s="4" t="s">
        <v>237</v>
      </c>
      <c r="E99" s="4" t="s">
        <v>44</v>
      </c>
      <c r="F99" s="4" t="s">
        <v>45</v>
      </c>
      <c r="G99" s="4" t="s">
        <v>226</v>
      </c>
      <c r="H99" s="44">
        <v>6730.7300000000005</v>
      </c>
    </row>
    <row r="100" spans="1:8" outlineLevel="2" x14ac:dyDescent="0.25">
      <c r="A100" s="4" t="s">
        <v>286</v>
      </c>
      <c r="B100" s="4" t="s">
        <v>223</v>
      </c>
      <c r="C100" s="4" t="s">
        <v>236</v>
      </c>
      <c r="D100" s="4" t="s">
        <v>237</v>
      </c>
      <c r="E100" s="4" t="s">
        <v>46</v>
      </c>
      <c r="F100" s="4" t="s">
        <v>47</v>
      </c>
      <c r="G100" s="4" t="s">
        <v>226</v>
      </c>
      <c r="H100" s="44">
        <v>20610.98</v>
      </c>
    </row>
    <row r="101" spans="1:8" outlineLevel="2" x14ac:dyDescent="0.25">
      <c r="A101" s="4" t="s">
        <v>286</v>
      </c>
      <c r="B101" s="4" t="s">
        <v>223</v>
      </c>
      <c r="C101" s="4" t="s">
        <v>236</v>
      </c>
      <c r="D101" s="4" t="s">
        <v>237</v>
      </c>
      <c r="E101" s="4" t="s">
        <v>59</v>
      </c>
      <c r="F101" s="4" t="s">
        <v>60</v>
      </c>
      <c r="G101" s="4" t="s">
        <v>226</v>
      </c>
      <c r="H101" s="44">
        <v>13769.2</v>
      </c>
    </row>
    <row r="102" spans="1:8" outlineLevel="2" x14ac:dyDescent="0.25">
      <c r="A102" s="4" t="s">
        <v>286</v>
      </c>
      <c r="B102" s="4" t="s">
        <v>223</v>
      </c>
      <c r="C102" s="4" t="s">
        <v>236</v>
      </c>
      <c r="D102" s="4" t="s">
        <v>237</v>
      </c>
      <c r="E102" s="4" t="s">
        <v>85</v>
      </c>
      <c r="F102" s="4" t="s">
        <v>86</v>
      </c>
      <c r="G102" s="4" t="s">
        <v>226</v>
      </c>
      <c r="H102" s="44">
        <v>2509.3200000000002</v>
      </c>
    </row>
    <row r="103" spans="1:8" outlineLevel="2" x14ac:dyDescent="0.25">
      <c r="A103" s="4" t="s">
        <v>286</v>
      </c>
      <c r="B103" s="4" t="s">
        <v>223</v>
      </c>
      <c r="C103" s="4" t="s">
        <v>236</v>
      </c>
      <c r="D103" s="4" t="s">
        <v>237</v>
      </c>
      <c r="E103" s="4" t="s">
        <v>87</v>
      </c>
      <c r="F103" s="4" t="s">
        <v>88</v>
      </c>
      <c r="G103" s="4" t="s">
        <v>226</v>
      </c>
      <c r="H103" s="44">
        <v>1585.67</v>
      </c>
    </row>
    <row r="104" spans="1:8" outlineLevel="2" x14ac:dyDescent="0.25">
      <c r="A104" s="4" t="s">
        <v>286</v>
      </c>
      <c r="B104" s="4" t="s">
        <v>223</v>
      </c>
      <c r="C104" s="4" t="s">
        <v>236</v>
      </c>
      <c r="D104" s="4" t="s">
        <v>237</v>
      </c>
      <c r="E104" s="4" t="s">
        <v>94</v>
      </c>
      <c r="F104" s="4" t="s">
        <v>246</v>
      </c>
      <c r="G104" s="4" t="s">
        <v>226</v>
      </c>
      <c r="H104" s="44">
        <v>2447.89</v>
      </c>
    </row>
    <row r="105" spans="1:8" outlineLevel="2" x14ac:dyDescent="0.25">
      <c r="A105" s="4" t="s">
        <v>286</v>
      </c>
      <c r="B105" s="4" t="s">
        <v>223</v>
      </c>
      <c r="C105" s="4" t="s">
        <v>236</v>
      </c>
      <c r="D105" s="4" t="s">
        <v>237</v>
      </c>
      <c r="E105" s="4" t="s">
        <v>259</v>
      </c>
      <c r="F105" s="4" t="s">
        <v>258</v>
      </c>
      <c r="G105" s="4" t="s">
        <v>226</v>
      </c>
      <c r="H105" s="44">
        <v>8724.6200000000008</v>
      </c>
    </row>
    <row r="106" spans="1:8" outlineLevel="2" x14ac:dyDescent="0.25">
      <c r="A106" s="4" t="s">
        <v>286</v>
      </c>
      <c r="B106" s="4" t="s">
        <v>223</v>
      </c>
      <c r="C106" s="4" t="s">
        <v>236</v>
      </c>
      <c r="D106" s="4" t="s">
        <v>238</v>
      </c>
      <c r="E106" s="4" t="s">
        <v>210</v>
      </c>
      <c r="F106" s="4" t="s">
        <v>211</v>
      </c>
      <c r="G106" s="4" t="s">
        <v>226</v>
      </c>
      <c r="H106" s="44">
        <v>327.60000000000002</v>
      </c>
    </row>
    <row r="107" spans="1:8" outlineLevel="2" x14ac:dyDescent="0.25">
      <c r="A107" s="4" t="s">
        <v>286</v>
      </c>
      <c r="B107" s="4" t="s">
        <v>223</v>
      </c>
      <c r="C107" s="4" t="s">
        <v>236</v>
      </c>
      <c r="D107" s="4" t="s">
        <v>238</v>
      </c>
      <c r="E107" s="4" t="s">
        <v>6</v>
      </c>
      <c r="F107" s="4" t="s">
        <v>7</v>
      </c>
      <c r="G107" s="4" t="s">
        <v>226</v>
      </c>
      <c r="H107" s="44">
        <v>4551.95</v>
      </c>
    </row>
    <row r="108" spans="1:8" outlineLevel="2" x14ac:dyDescent="0.25">
      <c r="A108" s="4" t="s">
        <v>286</v>
      </c>
      <c r="B108" s="4" t="s">
        <v>223</v>
      </c>
      <c r="C108" s="4" t="s">
        <v>236</v>
      </c>
      <c r="D108" s="4" t="s">
        <v>238</v>
      </c>
      <c r="E108" s="4" t="s">
        <v>289</v>
      </c>
      <c r="F108" s="4" t="s">
        <v>290</v>
      </c>
      <c r="G108" s="4" t="s">
        <v>226</v>
      </c>
      <c r="H108" s="44">
        <v>1777.23</v>
      </c>
    </row>
    <row r="109" spans="1:8" outlineLevel="2" x14ac:dyDescent="0.25">
      <c r="A109" s="4" t="s">
        <v>286</v>
      </c>
      <c r="B109" s="4" t="s">
        <v>223</v>
      </c>
      <c r="C109" s="4" t="s">
        <v>236</v>
      </c>
      <c r="D109" s="4" t="s">
        <v>238</v>
      </c>
      <c r="E109" s="4" t="s">
        <v>10</v>
      </c>
      <c r="F109" s="4" t="s">
        <v>11</v>
      </c>
      <c r="G109" s="4" t="s">
        <v>226</v>
      </c>
      <c r="H109" s="44">
        <v>0</v>
      </c>
    </row>
    <row r="110" spans="1:8" outlineLevel="2" x14ac:dyDescent="0.25">
      <c r="A110" s="4" t="s">
        <v>286</v>
      </c>
      <c r="B110" s="4" t="s">
        <v>223</v>
      </c>
      <c r="C110" s="4" t="s">
        <v>236</v>
      </c>
      <c r="D110" s="4" t="s">
        <v>238</v>
      </c>
      <c r="E110" s="4" t="s">
        <v>52</v>
      </c>
      <c r="F110" s="4" t="s">
        <v>53</v>
      </c>
      <c r="G110" s="4" t="s">
        <v>226</v>
      </c>
      <c r="H110" s="44">
        <v>5919.9800000000005</v>
      </c>
    </row>
    <row r="111" spans="1:8" outlineLevel="2" x14ac:dyDescent="0.25">
      <c r="A111" s="4" t="s">
        <v>286</v>
      </c>
      <c r="B111" s="4" t="s">
        <v>223</v>
      </c>
      <c r="C111" s="4" t="s">
        <v>236</v>
      </c>
      <c r="D111" s="4" t="s">
        <v>238</v>
      </c>
      <c r="E111" s="4" t="s">
        <v>57</v>
      </c>
      <c r="F111" s="4" t="s">
        <v>58</v>
      </c>
      <c r="G111" s="4" t="s">
        <v>226</v>
      </c>
      <c r="H111" s="44">
        <v>3881.15</v>
      </c>
    </row>
    <row r="112" spans="1:8" outlineLevel="2" x14ac:dyDescent="0.25">
      <c r="A112" s="4" t="s">
        <v>286</v>
      </c>
      <c r="B112" s="4" t="s">
        <v>223</v>
      </c>
      <c r="C112" s="4" t="s">
        <v>236</v>
      </c>
      <c r="D112" s="4" t="s">
        <v>238</v>
      </c>
      <c r="E112" s="4" t="s">
        <v>66</v>
      </c>
      <c r="F112" s="4" t="s">
        <v>260</v>
      </c>
      <c r="G112" s="4" t="s">
        <v>226</v>
      </c>
      <c r="H112" s="44">
        <v>2083.9</v>
      </c>
    </row>
    <row r="113" spans="1:8" outlineLevel="2" x14ac:dyDescent="0.25">
      <c r="A113" s="4" t="s">
        <v>286</v>
      </c>
      <c r="B113" s="4" t="s">
        <v>223</v>
      </c>
      <c r="C113" s="4" t="s">
        <v>236</v>
      </c>
      <c r="D113" s="4" t="s">
        <v>238</v>
      </c>
      <c r="E113" s="4" t="s">
        <v>69</v>
      </c>
      <c r="F113" s="4" t="s">
        <v>70</v>
      </c>
      <c r="G113" s="4" t="s">
        <v>226</v>
      </c>
      <c r="H113" s="44">
        <v>5735.25</v>
      </c>
    </row>
    <row r="114" spans="1:8" outlineLevel="2" x14ac:dyDescent="0.25">
      <c r="A114" s="4" t="s">
        <v>286</v>
      </c>
      <c r="B114" s="4" t="s">
        <v>223</v>
      </c>
      <c r="C114" s="4" t="s">
        <v>236</v>
      </c>
      <c r="D114" s="4" t="s">
        <v>238</v>
      </c>
      <c r="E114" s="4" t="s">
        <v>97</v>
      </c>
      <c r="F114" s="4" t="s">
        <v>98</v>
      </c>
      <c r="G114" s="4" t="s">
        <v>226</v>
      </c>
      <c r="H114" s="44">
        <v>5808.07</v>
      </c>
    </row>
    <row r="115" spans="1:8" outlineLevel="2" x14ac:dyDescent="0.25">
      <c r="A115" s="4" t="s">
        <v>286</v>
      </c>
      <c r="B115" s="4" t="s">
        <v>223</v>
      </c>
      <c r="C115" s="4" t="s">
        <v>236</v>
      </c>
      <c r="D115" s="4" t="s">
        <v>238</v>
      </c>
      <c r="E115" s="4" t="s">
        <v>264</v>
      </c>
      <c r="F115" s="4" t="s">
        <v>265</v>
      </c>
      <c r="G115" s="4" t="s">
        <v>226</v>
      </c>
      <c r="H115" s="44">
        <v>4336.1499999999996</v>
      </c>
    </row>
    <row r="116" spans="1:8" outlineLevel="2" x14ac:dyDescent="0.25">
      <c r="A116" s="4" t="s">
        <v>286</v>
      </c>
      <c r="B116" s="4" t="s">
        <v>223</v>
      </c>
      <c r="C116" s="4" t="s">
        <v>236</v>
      </c>
      <c r="D116" s="4" t="s">
        <v>239</v>
      </c>
      <c r="E116" s="4" t="s">
        <v>20</v>
      </c>
      <c r="F116" s="4" t="s">
        <v>21</v>
      </c>
      <c r="G116" s="4" t="s">
        <v>226</v>
      </c>
      <c r="H116" s="44">
        <v>6240.32</v>
      </c>
    </row>
    <row r="117" spans="1:8" outlineLevel="2" x14ac:dyDescent="0.25">
      <c r="A117" s="4" t="s">
        <v>286</v>
      </c>
      <c r="B117" s="4" t="s">
        <v>223</v>
      </c>
      <c r="C117" s="4" t="s">
        <v>236</v>
      </c>
      <c r="D117" s="4" t="s">
        <v>239</v>
      </c>
      <c r="E117" s="4" t="s">
        <v>22</v>
      </c>
      <c r="F117" s="4" t="s">
        <v>23</v>
      </c>
      <c r="G117" s="4" t="s">
        <v>226</v>
      </c>
      <c r="H117" s="44">
        <v>0</v>
      </c>
    </row>
    <row r="118" spans="1:8" outlineLevel="2" x14ac:dyDescent="0.25">
      <c r="A118" s="4" t="s">
        <v>286</v>
      </c>
      <c r="B118" s="4" t="s">
        <v>223</v>
      </c>
      <c r="C118" s="4" t="s">
        <v>236</v>
      </c>
      <c r="D118" s="4" t="s">
        <v>240</v>
      </c>
      <c r="E118" s="4" t="s">
        <v>36</v>
      </c>
      <c r="F118" s="4" t="s">
        <v>37</v>
      </c>
      <c r="G118" s="4" t="s">
        <v>226</v>
      </c>
      <c r="H118" s="44">
        <v>12062.36</v>
      </c>
    </row>
    <row r="119" spans="1:8" outlineLevel="2" x14ac:dyDescent="0.25">
      <c r="A119" s="4" t="s">
        <v>286</v>
      </c>
      <c r="B119" s="4" t="s">
        <v>223</v>
      </c>
      <c r="C119" s="4" t="s">
        <v>236</v>
      </c>
      <c r="D119" s="4" t="s">
        <v>241</v>
      </c>
      <c r="E119" s="4" t="s">
        <v>14</v>
      </c>
      <c r="F119" s="4" t="s">
        <v>15</v>
      </c>
      <c r="G119" s="4" t="s">
        <v>226</v>
      </c>
      <c r="H119" s="44">
        <v>77.850000000000009</v>
      </c>
    </row>
    <row r="120" spans="1:8" outlineLevel="2" x14ac:dyDescent="0.25">
      <c r="A120" s="4" t="s">
        <v>286</v>
      </c>
      <c r="B120" s="4" t="s">
        <v>223</v>
      </c>
      <c r="C120" s="4" t="s">
        <v>236</v>
      </c>
      <c r="D120" s="4" t="s">
        <v>241</v>
      </c>
      <c r="E120" s="4" t="s">
        <v>89</v>
      </c>
      <c r="F120" s="4" t="s">
        <v>90</v>
      </c>
      <c r="G120" s="4" t="s">
        <v>226</v>
      </c>
      <c r="H120" s="44">
        <v>11119.53</v>
      </c>
    </row>
    <row r="121" spans="1:8" outlineLevel="2" x14ac:dyDescent="0.25">
      <c r="A121" s="4" t="s">
        <v>286</v>
      </c>
      <c r="B121" s="4" t="s">
        <v>223</v>
      </c>
      <c r="C121" s="4" t="s">
        <v>236</v>
      </c>
      <c r="D121" s="4" t="s">
        <v>237</v>
      </c>
      <c r="E121" s="4" t="s">
        <v>2</v>
      </c>
      <c r="F121" s="4" t="s">
        <v>3</v>
      </c>
      <c r="G121" s="4" t="s">
        <v>227</v>
      </c>
      <c r="H121" s="44">
        <v>2846.51</v>
      </c>
    </row>
    <row r="122" spans="1:8" outlineLevel="2" x14ac:dyDescent="0.25">
      <c r="A122" s="4" t="s">
        <v>286</v>
      </c>
      <c r="B122" s="4" t="s">
        <v>223</v>
      </c>
      <c r="C122" s="4" t="s">
        <v>236</v>
      </c>
      <c r="D122" s="4" t="s">
        <v>237</v>
      </c>
      <c r="E122" s="4" t="s">
        <v>270</v>
      </c>
      <c r="F122" s="4" t="s">
        <v>271</v>
      </c>
      <c r="G122" s="4" t="s">
        <v>227</v>
      </c>
      <c r="H122" s="44">
        <v>2564.25</v>
      </c>
    </row>
    <row r="123" spans="1:8" outlineLevel="2" x14ac:dyDescent="0.25">
      <c r="A123" s="4" t="s">
        <v>286</v>
      </c>
      <c r="B123" s="4" t="s">
        <v>223</v>
      </c>
      <c r="C123" s="4" t="s">
        <v>236</v>
      </c>
      <c r="D123" s="4" t="s">
        <v>237</v>
      </c>
      <c r="E123" s="4" t="s">
        <v>28</v>
      </c>
      <c r="F123" s="4" t="s">
        <v>261</v>
      </c>
      <c r="G123" s="4" t="s">
        <v>227</v>
      </c>
      <c r="H123" s="44">
        <v>13704.51</v>
      </c>
    </row>
    <row r="124" spans="1:8" outlineLevel="2" x14ac:dyDescent="0.25">
      <c r="A124" s="4" t="s">
        <v>286</v>
      </c>
      <c r="B124" s="4" t="s">
        <v>223</v>
      </c>
      <c r="C124" s="4" t="s">
        <v>236</v>
      </c>
      <c r="D124" s="4" t="s">
        <v>237</v>
      </c>
      <c r="E124" s="4" t="s">
        <v>29</v>
      </c>
      <c r="F124" s="4" t="s">
        <v>30</v>
      </c>
      <c r="G124" s="4" t="s">
        <v>227</v>
      </c>
      <c r="H124" s="44">
        <v>6297.63</v>
      </c>
    </row>
    <row r="125" spans="1:8" outlineLevel="2" x14ac:dyDescent="0.25">
      <c r="A125" s="4" t="s">
        <v>286</v>
      </c>
      <c r="B125" s="4" t="s">
        <v>223</v>
      </c>
      <c r="C125" s="4" t="s">
        <v>236</v>
      </c>
      <c r="D125" s="4" t="s">
        <v>237</v>
      </c>
      <c r="E125" s="4" t="s">
        <v>44</v>
      </c>
      <c r="F125" s="4" t="s">
        <v>45</v>
      </c>
      <c r="G125" s="4" t="s">
        <v>227</v>
      </c>
      <c r="H125" s="44">
        <v>2588.77</v>
      </c>
    </row>
    <row r="126" spans="1:8" outlineLevel="2" x14ac:dyDescent="0.25">
      <c r="A126" s="4" t="s">
        <v>286</v>
      </c>
      <c r="B126" s="4" t="s">
        <v>223</v>
      </c>
      <c r="C126" s="4" t="s">
        <v>236</v>
      </c>
      <c r="D126" s="4" t="s">
        <v>237</v>
      </c>
      <c r="E126" s="4" t="s">
        <v>46</v>
      </c>
      <c r="F126" s="4" t="s">
        <v>47</v>
      </c>
      <c r="G126" s="4" t="s">
        <v>227</v>
      </c>
      <c r="H126" s="44">
        <v>7927.34</v>
      </c>
    </row>
    <row r="127" spans="1:8" outlineLevel="2" x14ac:dyDescent="0.25">
      <c r="A127" s="4" t="s">
        <v>286</v>
      </c>
      <c r="B127" s="4" t="s">
        <v>223</v>
      </c>
      <c r="C127" s="4" t="s">
        <v>236</v>
      </c>
      <c r="D127" s="4" t="s">
        <v>237</v>
      </c>
      <c r="E127" s="4" t="s">
        <v>59</v>
      </c>
      <c r="F127" s="4" t="s">
        <v>60</v>
      </c>
      <c r="G127" s="4" t="s">
        <v>227</v>
      </c>
      <c r="H127" s="44">
        <v>5295.95</v>
      </c>
    </row>
    <row r="128" spans="1:8" outlineLevel="2" x14ac:dyDescent="0.25">
      <c r="A128" s="4" t="s">
        <v>286</v>
      </c>
      <c r="B128" s="4" t="s">
        <v>223</v>
      </c>
      <c r="C128" s="4" t="s">
        <v>236</v>
      </c>
      <c r="D128" s="4" t="s">
        <v>237</v>
      </c>
      <c r="E128" s="4" t="s">
        <v>85</v>
      </c>
      <c r="F128" s="4" t="s">
        <v>86</v>
      </c>
      <c r="G128" s="4" t="s">
        <v>227</v>
      </c>
      <c r="H128" s="44">
        <v>965.13</v>
      </c>
    </row>
    <row r="129" spans="1:8" outlineLevel="2" x14ac:dyDescent="0.25">
      <c r="A129" s="4" t="s">
        <v>286</v>
      </c>
      <c r="B129" s="4" t="s">
        <v>223</v>
      </c>
      <c r="C129" s="4" t="s">
        <v>236</v>
      </c>
      <c r="D129" s="4" t="s">
        <v>237</v>
      </c>
      <c r="E129" s="4" t="s">
        <v>87</v>
      </c>
      <c r="F129" s="4" t="s">
        <v>88</v>
      </c>
      <c r="G129" s="4" t="s">
        <v>227</v>
      </c>
      <c r="H129" s="44">
        <v>609.88</v>
      </c>
    </row>
    <row r="130" spans="1:8" outlineLevel="2" x14ac:dyDescent="0.25">
      <c r="A130" s="4" t="s">
        <v>286</v>
      </c>
      <c r="B130" s="4" t="s">
        <v>223</v>
      </c>
      <c r="C130" s="4" t="s">
        <v>236</v>
      </c>
      <c r="D130" s="4" t="s">
        <v>237</v>
      </c>
      <c r="E130" s="4" t="s">
        <v>94</v>
      </c>
      <c r="F130" s="4" t="s">
        <v>246</v>
      </c>
      <c r="G130" s="4" t="s">
        <v>227</v>
      </c>
      <c r="H130" s="44">
        <v>941.51</v>
      </c>
    </row>
    <row r="131" spans="1:8" outlineLevel="2" x14ac:dyDescent="0.25">
      <c r="A131" s="4" t="s">
        <v>286</v>
      </c>
      <c r="B131" s="4" t="s">
        <v>223</v>
      </c>
      <c r="C131" s="4" t="s">
        <v>236</v>
      </c>
      <c r="D131" s="4" t="s">
        <v>237</v>
      </c>
      <c r="E131" s="4" t="s">
        <v>259</v>
      </c>
      <c r="F131" s="4" t="s">
        <v>258</v>
      </c>
      <c r="G131" s="4" t="s">
        <v>227</v>
      </c>
      <c r="H131" s="44">
        <v>3355.63</v>
      </c>
    </row>
    <row r="132" spans="1:8" outlineLevel="2" x14ac:dyDescent="0.25">
      <c r="A132" s="4" t="s">
        <v>286</v>
      </c>
      <c r="B132" s="4" t="s">
        <v>223</v>
      </c>
      <c r="C132" s="4" t="s">
        <v>236</v>
      </c>
      <c r="D132" s="4" t="s">
        <v>238</v>
      </c>
      <c r="E132" s="4" t="s">
        <v>210</v>
      </c>
      <c r="F132" s="4" t="s">
        <v>211</v>
      </c>
      <c r="G132" s="4" t="s">
        <v>227</v>
      </c>
      <c r="H132" s="44">
        <v>126</v>
      </c>
    </row>
    <row r="133" spans="1:8" outlineLevel="2" x14ac:dyDescent="0.25">
      <c r="A133" s="4" t="s">
        <v>286</v>
      </c>
      <c r="B133" s="4" t="s">
        <v>223</v>
      </c>
      <c r="C133" s="4" t="s">
        <v>236</v>
      </c>
      <c r="D133" s="4" t="s">
        <v>238</v>
      </c>
      <c r="E133" s="4" t="s">
        <v>6</v>
      </c>
      <c r="F133" s="4" t="s">
        <v>7</v>
      </c>
      <c r="G133" s="4" t="s">
        <v>227</v>
      </c>
      <c r="H133" s="44">
        <v>1750.75</v>
      </c>
    </row>
    <row r="134" spans="1:8" outlineLevel="2" x14ac:dyDescent="0.25">
      <c r="A134" s="4" t="s">
        <v>286</v>
      </c>
      <c r="B134" s="4" t="s">
        <v>223</v>
      </c>
      <c r="C134" s="4" t="s">
        <v>236</v>
      </c>
      <c r="D134" s="4" t="s">
        <v>238</v>
      </c>
      <c r="E134" s="4" t="s">
        <v>289</v>
      </c>
      <c r="F134" s="4" t="s">
        <v>290</v>
      </c>
      <c r="G134" s="4" t="s">
        <v>227</v>
      </c>
      <c r="H134" s="44">
        <v>683.55000000000007</v>
      </c>
    </row>
    <row r="135" spans="1:8" outlineLevel="2" x14ac:dyDescent="0.25">
      <c r="A135" s="4" t="s">
        <v>286</v>
      </c>
      <c r="B135" s="4" t="s">
        <v>223</v>
      </c>
      <c r="C135" s="4" t="s">
        <v>236</v>
      </c>
      <c r="D135" s="4" t="s">
        <v>238</v>
      </c>
      <c r="E135" s="4" t="s">
        <v>10</v>
      </c>
      <c r="F135" s="4" t="s">
        <v>11</v>
      </c>
      <c r="G135" s="4" t="s">
        <v>227</v>
      </c>
      <c r="H135" s="44">
        <v>0</v>
      </c>
    </row>
    <row r="136" spans="1:8" outlineLevel="2" x14ac:dyDescent="0.25">
      <c r="A136" s="4" t="s">
        <v>286</v>
      </c>
      <c r="B136" s="4" t="s">
        <v>223</v>
      </c>
      <c r="C136" s="4" t="s">
        <v>236</v>
      </c>
      <c r="D136" s="4" t="s">
        <v>238</v>
      </c>
      <c r="E136" s="4" t="s">
        <v>52</v>
      </c>
      <c r="F136" s="4" t="s">
        <v>53</v>
      </c>
      <c r="G136" s="4" t="s">
        <v>227</v>
      </c>
      <c r="H136" s="44">
        <v>2276.9500000000003</v>
      </c>
    </row>
    <row r="137" spans="1:8" outlineLevel="2" x14ac:dyDescent="0.25">
      <c r="A137" s="4" t="s">
        <v>286</v>
      </c>
      <c r="B137" s="4" t="s">
        <v>223</v>
      </c>
      <c r="C137" s="4" t="s">
        <v>236</v>
      </c>
      <c r="D137" s="4" t="s">
        <v>238</v>
      </c>
      <c r="E137" s="4" t="s">
        <v>57</v>
      </c>
      <c r="F137" s="4" t="s">
        <v>58</v>
      </c>
      <c r="G137" s="4" t="s">
        <v>227</v>
      </c>
      <c r="H137" s="44">
        <v>1492.75</v>
      </c>
    </row>
    <row r="138" spans="1:8" outlineLevel="2" x14ac:dyDescent="0.25">
      <c r="A138" s="4" t="s">
        <v>286</v>
      </c>
      <c r="B138" s="4" t="s">
        <v>223</v>
      </c>
      <c r="C138" s="4" t="s">
        <v>236</v>
      </c>
      <c r="D138" s="4" t="s">
        <v>238</v>
      </c>
      <c r="E138" s="4" t="s">
        <v>66</v>
      </c>
      <c r="F138" s="4" t="s">
        <v>260</v>
      </c>
      <c r="G138" s="4" t="s">
        <v>227</v>
      </c>
      <c r="H138" s="44">
        <v>801.5</v>
      </c>
    </row>
    <row r="139" spans="1:8" outlineLevel="2" x14ac:dyDescent="0.25">
      <c r="A139" s="4" t="s">
        <v>286</v>
      </c>
      <c r="B139" s="4" t="s">
        <v>223</v>
      </c>
      <c r="C139" s="4" t="s">
        <v>236</v>
      </c>
      <c r="D139" s="4" t="s">
        <v>238</v>
      </c>
      <c r="E139" s="4" t="s">
        <v>69</v>
      </c>
      <c r="F139" s="4" t="s">
        <v>70</v>
      </c>
      <c r="G139" s="4" t="s">
        <v>227</v>
      </c>
      <c r="H139" s="44">
        <v>2205.9</v>
      </c>
    </row>
    <row r="140" spans="1:8" outlineLevel="2" x14ac:dyDescent="0.25">
      <c r="A140" s="4" t="s">
        <v>286</v>
      </c>
      <c r="B140" s="4" t="s">
        <v>223</v>
      </c>
      <c r="C140" s="4" t="s">
        <v>236</v>
      </c>
      <c r="D140" s="4" t="s">
        <v>238</v>
      </c>
      <c r="E140" s="4" t="s">
        <v>97</v>
      </c>
      <c r="F140" s="4" t="s">
        <v>98</v>
      </c>
      <c r="G140" s="4" t="s">
        <v>227</v>
      </c>
      <c r="H140" s="44">
        <v>2233.88</v>
      </c>
    </row>
    <row r="141" spans="1:8" outlineLevel="2" x14ac:dyDescent="0.25">
      <c r="A141" s="4" t="s">
        <v>286</v>
      </c>
      <c r="B141" s="4" t="s">
        <v>223</v>
      </c>
      <c r="C141" s="4" t="s">
        <v>236</v>
      </c>
      <c r="D141" s="4" t="s">
        <v>238</v>
      </c>
      <c r="E141" s="4" t="s">
        <v>264</v>
      </c>
      <c r="F141" s="4" t="s">
        <v>265</v>
      </c>
      <c r="G141" s="4" t="s">
        <v>227</v>
      </c>
      <c r="H141" s="44">
        <v>1667.75</v>
      </c>
    </row>
    <row r="142" spans="1:8" outlineLevel="2" x14ac:dyDescent="0.25">
      <c r="A142" s="4" t="s">
        <v>286</v>
      </c>
      <c r="B142" s="4" t="s">
        <v>223</v>
      </c>
      <c r="C142" s="4" t="s">
        <v>236</v>
      </c>
      <c r="D142" s="4" t="s">
        <v>239</v>
      </c>
      <c r="E142" s="4" t="s">
        <v>20</v>
      </c>
      <c r="F142" s="4" t="s">
        <v>21</v>
      </c>
      <c r="G142" s="4" t="s">
        <v>227</v>
      </c>
      <c r="H142" s="44">
        <v>2400.13</v>
      </c>
    </row>
    <row r="143" spans="1:8" outlineLevel="2" x14ac:dyDescent="0.25">
      <c r="A143" s="4" t="s">
        <v>286</v>
      </c>
      <c r="B143" s="4" t="s">
        <v>223</v>
      </c>
      <c r="C143" s="4" t="s">
        <v>236</v>
      </c>
      <c r="D143" s="4" t="s">
        <v>239</v>
      </c>
      <c r="E143" s="4" t="s">
        <v>22</v>
      </c>
      <c r="F143" s="4" t="s">
        <v>23</v>
      </c>
      <c r="G143" s="4" t="s">
        <v>227</v>
      </c>
      <c r="H143" s="44">
        <v>0</v>
      </c>
    </row>
    <row r="144" spans="1:8" outlineLevel="2" x14ac:dyDescent="0.25">
      <c r="A144" s="4" t="s">
        <v>286</v>
      </c>
      <c r="B144" s="4" t="s">
        <v>223</v>
      </c>
      <c r="C144" s="4" t="s">
        <v>236</v>
      </c>
      <c r="D144" s="4" t="s">
        <v>240</v>
      </c>
      <c r="E144" s="4" t="s">
        <v>36</v>
      </c>
      <c r="F144" s="4" t="s">
        <v>37</v>
      </c>
      <c r="G144" s="4" t="s">
        <v>227</v>
      </c>
      <c r="H144" s="44">
        <v>4639.3900000000003</v>
      </c>
    </row>
    <row r="145" spans="1:8" outlineLevel="2" x14ac:dyDescent="0.25">
      <c r="A145" s="4" t="s">
        <v>286</v>
      </c>
      <c r="B145" s="4" t="s">
        <v>223</v>
      </c>
      <c r="C145" s="4" t="s">
        <v>236</v>
      </c>
      <c r="D145" s="4" t="s">
        <v>241</v>
      </c>
      <c r="E145" s="4" t="s">
        <v>14</v>
      </c>
      <c r="F145" s="4" t="s">
        <v>15</v>
      </c>
      <c r="G145" s="4" t="s">
        <v>227</v>
      </c>
      <c r="H145" s="44">
        <v>29.92</v>
      </c>
    </row>
    <row r="146" spans="1:8" outlineLevel="2" x14ac:dyDescent="0.25">
      <c r="A146" s="4" t="s">
        <v>286</v>
      </c>
      <c r="B146" s="4" t="s">
        <v>223</v>
      </c>
      <c r="C146" s="4" t="s">
        <v>236</v>
      </c>
      <c r="D146" s="4" t="s">
        <v>241</v>
      </c>
      <c r="E146" s="4" t="s">
        <v>89</v>
      </c>
      <c r="F146" s="4" t="s">
        <v>90</v>
      </c>
      <c r="G146" s="4" t="s">
        <v>227</v>
      </c>
      <c r="H146" s="44">
        <v>4276.7700000000004</v>
      </c>
    </row>
    <row r="147" spans="1:8" outlineLevel="1" x14ac:dyDescent="0.25">
      <c r="C147" s="3" t="s">
        <v>242</v>
      </c>
      <c r="H147" s="44">
        <f>SUBTOTAL(9,H59:H146)</f>
        <v>779840.19999999972</v>
      </c>
    </row>
    <row r="148" spans="1:8" outlineLevel="2" x14ac:dyDescent="0.25">
      <c r="A148" s="4" t="s">
        <v>286</v>
      </c>
      <c r="B148" s="4" t="s">
        <v>223</v>
      </c>
      <c r="C148" s="4" t="s">
        <v>243</v>
      </c>
      <c r="D148" s="4" t="s">
        <v>243</v>
      </c>
      <c r="E148" s="4" t="s">
        <v>4</v>
      </c>
      <c r="F148" s="4" t="s">
        <v>5</v>
      </c>
      <c r="G148" s="4" t="s">
        <v>225</v>
      </c>
      <c r="H148" s="44">
        <v>3479</v>
      </c>
    </row>
    <row r="149" spans="1:8" outlineLevel="1" x14ac:dyDescent="0.25">
      <c r="C149" s="3" t="s">
        <v>244</v>
      </c>
      <c r="H149" s="44">
        <f>SUBTOTAL(9,H148:H148)</f>
        <v>3479</v>
      </c>
    </row>
    <row r="150" spans="1:8" outlineLevel="2" x14ac:dyDescent="0.25">
      <c r="A150" s="4" t="s">
        <v>286</v>
      </c>
      <c r="B150" s="4" t="s">
        <v>223</v>
      </c>
      <c r="C150" s="4" t="s">
        <v>245</v>
      </c>
      <c r="D150" s="4" t="s">
        <v>245</v>
      </c>
      <c r="E150" s="4" t="s">
        <v>214</v>
      </c>
      <c r="F150" s="4" t="s">
        <v>215</v>
      </c>
      <c r="G150" s="4" t="s">
        <v>225</v>
      </c>
      <c r="H150" s="44">
        <v>136653.04999999999</v>
      </c>
    </row>
    <row r="151" spans="1:8" outlineLevel="2" x14ac:dyDescent="0.25">
      <c r="A151" s="4" t="s">
        <v>286</v>
      </c>
      <c r="B151" s="4" t="s">
        <v>223</v>
      </c>
      <c r="C151" s="4" t="s">
        <v>245</v>
      </c>
      <c r="D151" s="4" t="s">
        <v>245</v>
      </c>
      <c r="E151" s="4" t="s">
        <v>216</v>
      </c>
      <c r="F151" s="4" t="s">
        <v>217</v>
      </c>
      <c r="G151" s="4" t="s">
        <v>225</v>
      </c>
      <c r="H151" s="44">
        <v>48992.5</v>
      </c>
    </row>
    <row r="152" spans="1:8" outlineLevel="2" x14ac:dyDescent="0.25">
      <c r="A152" s="4" t="s">
        <v>286</v>
      </c>
      <c r="B152" s="4" t="s">
        <v>223</v>
      </c>
      <c r="C152" s="4" t="s">
        <v>245</v>
      </c>
      <c r="D152" s="4" t="s">
        <v>245</v>
      </c>
      <c r="E152" s="4" t="s">
        <v>83</v>
      </c>
      <c r="F152" s="4" t="s">
        <v>84</v>
      </c>
      <c r="G152" s="4" t="s">
        <v>225</v>
      </c>
      <c r="H152" s="44">
        <v>452829.9</v>
      </c>
    </row>
    <row r="153" spans="1:8" outlineLevel="2" x14ac:dyDescent="0.25">
      <c r="A153" s="4" t="s">
        <v>286</v>
      </c>
      <c r="B153" s="4" t="s">
        <v>223</v>
      </c>
      <c r="C153" s="4" t="s">
        <v>245</v>
      </c>
      <c r="D153" s="4" t="s">
        <v>245</v>
      </c>
      <c r="E153" s="4" t="s">
        <v>91</v>
      </c>
      <c r="F153" s="4" t="s">
        <v>295</v>
      </c>
      <c r="G153" s="4" t="s">
        <v>225</v>
      </c>
      <c r="H153" s="44">
        <v>11199.5</v>
      </c>
    </row>
    <row r="154" spans="1:8" outlineLevel="2" x14ac:dyDescent="0.25">
      <c r="A154" s="4" t="s">
        <v>286</v>
      </c>
      <c r="B154" s="4" t="s">
        <v>223</v>
      </c>
      <c r="C154" s="4" t="s">
        <v>245</v>
      </c>
      <c r="D154" s="4" t="s">
        <v>245</v>
      </c>
      <c r="E154" s="4" t="s">
        <v>92</v>
      </c>
      <c r="F154" s="4" t="s">
        <v>93</v>
      </c>
      <c r="G154" s="4" t="s">
        <v>225</v>
      </c>
      <c r="H154" s="44">
        <v>14796.9</v>
      </c>
    </row>
    <row r="155" spans="1:8" outlineLevel="2" x14ac:dyDescent="0.25">
      <c r="A155" s="4" t="s">
        <v>286</v>
      </c>
      <c r="B155" s="4" t="s">
        <v>223</v>
      </c>
      <c r="C155" s="4" t="s">
        <v>245</v>
      </c>
      <c r="D155" s="4" t="s">
        <v>245</v>
      </c>
      <c r="E155" s="4" t="s">
        <v>95</v>
      </c>
      <c r="F155" s="4" t="s">
        <v>96</v>
      </c>
      <c r="G155" s="4" t="s">
        <v>225</v>
      </c>
      <c r="H155" s="44">
        <v>215528.6</v>
      </c>
    </row>
    <row r="156" spans="1:8" outlineLevel="2" x14ac:dyDescent="0.25">
      <c r="A156" s="4" t="s">
        <v>286</v>
      </c>
      <c r="B156" s="4" t="s">
        <v>223</v>
      </c>
      <c r="C156" s="4" t="s">
        <v>245</v>
      </c>
      <c r="D156" s="4" t="s">
        <v>245</v>
      </c>
      <c r="E156" s="4" t="s">
        <v>257</v>
      </c>
      <c r="F156" s="4" t="s">
        <v>256</v>
      </c>
      <c r="G156" s="4" t="s">
        <v>225</v>
      </c>
      <c r="H156" s="44">
        <v>1656.9</v>
      </c>
    </row>
    <row r="157" spans="1:8" outlineLevel="2" x14ac:dyDescent="0.25">
      <c r="A157" s="4" t="s">
        <v>286</v>
      </c>
      <c r="B157" s="4" t="s">
        <v>247</v>
      </c>
      <c r="C157" s="4" t="s">
        <v>245</v>
      </c>
      <c r="D157" s="4" t="s">
        <v>245</v>
      </c>
      <c r="E157" s="4" t="s">
        <v>101</v>
      </c>
      <c r="F157" s="4" t="s">
        <v>102</v>
      </c>
      <c r="G157" s="4" t="s">
        <v>225</v>
      </c>
      <c r="H157" s="44">
        <v>281129.10000000003</v>
      </c>
    </row>
    <row r="158" spans="1:8" outlineLevel="2" x14ac:dyDescent="0.25">
      <c r="A158" s="4" t="s">
        <v>286</v>
      </c>
      <c r="B158" s="4" t="s">
        <v>223</v>
      </c>
      <c r="C158" s="4" t="s">
        <v>245</v>
      </c>
      <c r="D158" s="4" t="s">
        <v>245</v>
      </c>
      <c r="E158" s="4" t="s">
        <v>214</v>
      </c>
      <c r="F158" s="4" t="s">
        <v>215</v>
      </c>
      <c r="G158" s="4" t="s">
        <v>226</v>
      </c>
      <c r="H158" s="44">
        <v>14926.470000000001</v>
      </c>
    </row>
    <row r="159" spans="1:8" outlineLevel="2" x14ac:dyDescent="0.25">
      <c r="A159" s="4" t="s">
        <v>286</v>
      </c>
      <c r="B159" s="4" t="s">
        <v>223</v>
      </c>
      <c r="C159" s="4" t="s">
        <v>245</v>
      </c>
      <c r="D159" s="4" t="s">
        <v>245</v>
      </c>
      <c r="E159" s="4" t="s">
        <v>216</v>
      </c>
      <c r="F159" s="4" t="s">
        <v>217</v>
      </c>
      <c r="G159" s="4" t="s">
        <v>226</v>
      </c>
      <c r="H159" s="44">
        <v>1794.94</v>
      </c>
    </row>
    <row r="160" spans="1:8" outlineLevel="2" x14ac:dyDescent="0.25">
      <c r="A160" s="4" t="s">
        <v>286</v>
      </c>
      <c r="B160" s="4" t="s">
        <v>223</v>
      </c>
      <c r="C160" s="4" t="s">
        <v>245</v>
      </c>
      <c r="D160" s="4" t="s">
        <v>245</v>
      </c>
      <c r="E160" s="4" t="s">
        <v>79</v>
      </c>
      <c r="F160" s="4" t="s">
        <v>294</v>
      </c>
      <c r="G160" s="4" t="s">
        <v>226</v>
      </c>
      <c r="H160" s="44">
        <v>2236.3200000000002</v>
      </c>
    </row>
    <row r="161" spans="1:8" outlineLevel="2" x14ac:dyDescent="0.25">
      <c r="A161" s="4" t="s">
        <v>286</v>
      </c>
      <c r="B161" s="4" t="s">
        <v>223</v>
      </c>
      <c r="C161" s="4" t="s">
        <v>245</v>
      </c>
      <c r="D161" s="4" t="s">
        <v>245</v>
      </c>
      <c r="E161" s="4" t="s">
        <v>83</v>
      </c>
      <c r="F161" s="4" t="s">
        <v>84</v>
      </c>
      <c r="G161" s="4" t="s">
        <v>226</v>
      </c>
      <c r="H161" s="44">
        <v>3997.14</v>
      </c>
    </row>
    <row r="162" spans="1:8" outlineLevel="2" x14ac:dyDescent="0.25">
      <c r="A162" s="4" t="s">
        <v>286</v>
      </c>
      <c r="B162" s="4" t="s">
        <v>223</v>
      </c>
      <c r="C162" s="4" t="s">
        <v>245</v>
      </c>
      <c r="D162" s="4" t="s">
        <v>245</v>
      </c>
      <c r="E162" s="4" t="s">
        <v>91</v>
      </c>
      <c r="F162" s="4" t="s">
        <v>295</v>
      </c>
      <c r="G162" s="4" t="s">
        <v>226</v>
      </c>
      <c r="H162" s="44">
        <v>1649.68</v>
      </c>
    </row>
    <row r="163" spans="1:8" outlineLevel="2" x14ac:dyDescent="0.25">
      <c r="A163" s="4" t="s">
        <v>286</v>
      </c>
      <c r="B163" s="4" t="s">
        <v>223</v>
      </c>
      <c r="C163" s="4" t="s">
        <v>245</v>
      </c>
      <c r="D163" s="4" t="s">
        <v>245</v>
      </c>
      <c r="E163" s="4" t="s">
        <v>92</v>
      </c>
      <c r="F163" s="4" t="s">
        <v>93</v>
      </c>
      <c r="G163" s="4" t="s">
        <v>226</v>
      </c>
      <c r="H163" s="44">
        <v>18362.5</v>
      </c>
    </row>
    <row r="164" spans="1:8" outlineLevel="2" x14ac:dyDescent="0.25">
      <c r="A164" s="4" t="s">
        <v>286</v>
      </c>
      <c r="B164" s="4" t="s">
        <v>223</v>
      </c>
      <c r="C164" s="4" t="s">
        <v>245</v>
      </c>
      <c r="D164" s="4" t="s">
        <v>245</v>
      </c>
      <c r="E164" s="4" t="s">
        <v>95</v>
      </c>
      <c r="F164" s="4" t="s">
        <v>96</v>
      </c>
      <c r="G164" s="4" t="s">
        <v>226</v>
      </c>
      <c r="H164" s="44">
        <v>15624.460000000001</v>
      </c>
    </row>
    <row r="165" spans="1:8" outlineLevel="2" x14ac:dyDescent="0.25">
      <c r="A165" s="4" t="s">
        <v>286</v>
      </c>
      <c r="B165" s="4" t="s">
        <v>223</v>
      </c>
      <c r="C165" s="4" t="s">
        <v>245</v>
      </c>
      <c r="D165" s="4" t="s">
        <v>245</v>
      </c>
      <c r="E165" s="4" t="s">
        <v>257</v>
      </c>
      <c r="F165" s="4" t="s">
        <v>256</v>
      </c>
      <c r="G165" s="4" t="s">
        <v>226</v>
      </c>
      <c r="H165" s="44">
        <v>1488.5</v>
      </c>
    </row>
    <row r="166" spans="1:8" outlineLevel="2" x14ac:dyDescent="0.25">
      <c r="A166" s="4" t="s">
        <v>286</v>
      </c>
      <c r="B166" s="4" t="s">
        <v>247</v>
      </c>
      <c r="C166" s="4" t="s">
        <v>245</v>
      </c>
      <c r="D166" s="4" t="s">
        <v>245</v>
      </c>
      <c r="E166" s="4" t="s">
        <v>101</v>
      </c>
      <c r="F166" s="4" t="s">
        <v>102</v>
      </c>
      <c r="G166" s="4" t="s">
        <v>226</v>
      </c>
      <c r="H166" s="44">
        <v>31.720000000000002</v>
      </c>
    </row>
    <row r="167" spans="1:8" outlineLevel="2" x14ac:dyDescent="0.25">
      <c r="A167" s="4" t="s">
        <v>286</v>
      </c>
      <c r="B167" s="4" t="s">
        <v>223</v>
      </c>
      <c r="C167" s="4" t="s">
        <v>245</v>
      </c>
      <c r="D167" s="4" t="s">
        <v>245</v>
      </c>
      <c r="E167" s="4" t="s">
        <v>214</v>
      </c>
      <c r="F167" s="4" t="s">
        <v>215</v>
      </c>
      <c r="G167" s="4" t="s">
        <v>227</v>
      </c>
      <c r="H167" s="44">
        <v>5741.13</v>
      </c>
    </row>
    <row r="168" spans="1:8" outlineLevel="2" x14ac:dyDescent="0.25">
      <c r="A168" s="4" t="s">
        <v>286</v>
      </c>
      <c r="B168" s="4" t="s">
        <v>223</v>
      </c>
      <c r="C168" s="4" t="s">
        <v>245</v>
      </c>
      <c r="D168" s="4" t="s">
        <v>245</v>
      </c>
      <c r="E168" s="4" t="s">
        <v>216</v>
      </c>
      <c r="F168" s="4" t="s">
        <v>217</v>
      </c>
      <c r="G168" s="4" t="s">
        <v>227</v>
      </c>
      <c r="H168" s="44">
        <v>690.41</v>
      </c>
    </row>
    <row r="169" spans="1:8" outlineLevel="2" x14ac:dyDescent="0.25">
      <c r="A169" s="4" t="s">
        <v>286</v>
      </c>
      <c r="B169" s="4" t="s">
        <v>223</v>
      </c>
      <c r="C169" s="4" t="s">
        <v>245</v>
      </c>
      <c r="D169" s="4" t="s">
        <v>245</v>
      </c>
      <c r="E169" s="4" t="s">
        <v>79</v>
      </c>
      <c r="F169" s="4" t="s">
        <v>294</v>
      </c>
      <c r="G169" s="4" t="s">
        <v>227</v>
      </c>
      <c r="H169" s="44">
        <v>860.13</v>
      </c>
    </row>
    <row r="170" spans="1:8" outlineLevel="2" x14ac:dyDescent="0.25">
      <c r="A170" s="4" t="s">
        <v>286</v>
      </c>
      <c r="B170" s="4" t="s">
        <v>223</v>
      </c>
      <c r="C170" s="4" t="s">
        <v>245</v>
      </c>
      <c r="D170" s="4" t="s">
        <v>245</v>
      </c>
      <c r="E170" s="4" t="s">
        <v>83</v>
      </c>
      <c r="F170" s="4" t="s">
        <v>84</v>
      </c>
      <c r="G170" s="4" t="s">
        <v>227</v>
      </c>
      <c r="H170" s="44">
        <v>1537.41</v>
      </c>
    </row>
    <row r="171" spans="1:8" outlineLevel="2" x14ac:dyDescent="0.25">
      <c r="A171" s="4" t="s">
        <v>286</v>
      </c>
      <c r="B171" s="4" t="s">
        <v>223</v>
      </c>
      <c r="C171" s="4" t="s">
        <v>245</v>
      </c>
      <c r="D171" s="4" t="s">
        <v>245</v>
      </c>
      <c r="E171" s="4" t="s">
        <v>91</v>
      </c>
      <c r="F171" s="4" t="s">
        <v>295</v>
      </c>
      <c r="G171" s="4" t="s">
        <v>227</v>
      </c>
      <c r="H171" s="44">
        <v>634.52</v>
      </c>
    </row>
    <row r="172" spans="1:8" outlineLevel="2" x14ac:dyDescent="0.25">
      <c r="A172" s="4" t="s">
        <v>286</v>
      </c>
      <c r="B172" s="4" t="s">
        <v>223</v>
      </c>
      <c r="C172" s="4" t="s">
        <v>245</v>
      </c>
      <c r="D172" s="4" t="s">
        <v>245</v>
      </c>
      <c r="E172" s="4" t="s">
        <v>92</v>
      </c>
      <c r="F172" s="4" t="s">
        <v>93</v>
      </c>
      <c r="G172" s="4" t="s">
        <v>227</v>
      </c>
      <c r="H172" s="44">
        <v>7054.5</v>
      </c>
    </row>
    <row r="173" spans="1:8" outlineLevel="2" x14ac:dyDescent="0.25">
      <c r="A173" s="4" t="s">
        <v>286</v>
      </c>
      <c r="B173" s="4" t="s">
        <v>223</v>
      </c>
      <c r="C173" s="4" t="s">
        <v>245</v>
      </c>
      <c r="D173" s="4" t="s">
        <v>245</v>
      </c>
      <c r="E173" s="4" t="s">
        <v>95</v>
      </c>
      <c r="F173" s="4" t="s">
        <v>96</v>
      </c>
      <c r="G173" s="4" t="s">
        <v>227</v>
      </c>
      <c r="H173" s="44">
        <v>5959.79</v>
      </c>
    </row>
    <row r="174" spans="1:8" outlineLevel="2" x14ac:dyDescent="0.25">
      <c r="A174" s="4" t="s">
        <v>286</v>
      </c>
      <c r="B174" s="4" t="s">
        <v>223</v>
      </c>
      <c r="C174" s="4" t="s">
        <v>245</v>
      </c>
      <c r="D174" s="4" t="s">
        <v>245</v>
      </c>
      <c r="E174" s="4" t="s">
        <v>257</v>
      </c>
      <c r="F174" s="4" t="s">
        <v>256</v>
      </c>
      <c r="G174" s="4" t="s">
        <v>227</v>
      </c>
      <c r="H174" s="44">
        <v>572.5</v>
      </c>
    </row>
    <row r="175" spans="1:8" outlineLevel="2" x14ac:dyDescent="0.25">
      <c r="A175" s="4" t="s">
        <v>286</v>
      </c>
      <c r="B175" s="4" t="s">
        <v>247</v>
      </c>
      <c r="C175" s="4" t="s">
        <v>245</v>
      </c>
      <c r="D175" s="4" t="s">
        <v>245</v>
      </c>
      <c r="E175" s="4" t="s">
        <v>101</v>
      </c>
      <c r="F175" s="4" t="s">
        <v>102</v>
      </c>
      <c r="G175" s="4" t="s">
        <v>227</v>
      </c>
      <c r="H175" s="44">
        <v>12.200000000000001</v>
      </c>
    </row>
    <row r="176" spans="1:8" outlineLevel="1" x14ac:dyDescent="0.25">
      <c r="C176" s="3" t="s">
        <v>248</v>
      </c>
      <c r="H176" s="44">
        <f>SUBTOTAL(9,H150:H175)</f>
        <v>1245960.7699999993</v>
      </c>
    </row>
    <row r="177" spans="3:8" x14ac:dyDescent="0.25">
      <c r="C177" s="3" t="s">
        <v>129</v>
      </c>
      <c r="H177" s="44">
        <f>SUBTOTAL(9,H5:H175)</f>
        <v>3068863.5000000005</v>
      </c>
    </row>
  </sheetData>
  <autoFilter ref="A4:H4" xr:uid="{92E0E5E3-090F-4F07-83FD-6A2182ECEBE4}">
    <sortState xmlns:xlrd2="http://schemas.microsoft.com/office/spreadsheetml/2017/richdata2" ref="A5:H166">
      <sortCondition ref="C4"/>
    </sortState>
  </autoFilter>
  <sortState xmlns:xlrd2="http://schemas.microsoft.com/office/spreadsheetml/2017/richdata2" ref="A5:H175">
    <sortCondition ref="C5:C175"/>
    <sortCondition ref="G5:G175"/>
  </sortState>
  <mergeCells count="2">
    <mergeCell ref="A1:H1"/>
    <mergeCell ref="A2:H2"/>
  </mergeCells>
  <printOptions horizontalCentered="1" gridLines="1"/>
  <pageMargins left="0.25" right="0.25" top="0.25" bottom="0.5" header="0.3" footer="0.3"/>
  <pageSetup scale="63" fitToHeight="0" orientation="portrait" r:id="rId1"/>
  <headerFooter>
    <oddFooter>&amp;CPage &amp;P of &amp;N&amp;R&amp;D&amp;T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E1DE-330B-49DE-8F5F-AB2E8EA33332}">
  <sheetPr>
    <pageSetUpPr fitToPage="1"/>
  </sheetPr>
  <dimension ref="A1:IV170"/>
  <sheetViews>
    <sheetView workbookViewId="0">
      <pane ySplit="4" topLeftCell="A29" activePane="bottomLeft" state="frozen"/>
      <selection pane="bottomLeft" activeCell="L29" sqref="L29"/>
    </sheetView>
  </sheetViews>
  <sheetFormatPr defaultRowHeight="15.75" outlineLevelRow="2" x14ac:dyDescent="0.25"/>
  <cols>
    <col min="1" max="1" width="7" style="4" bestFit="1" customWidth="1"/>
    <col min="2" max="2" width="10.5" style="4" bestFit="1" customWidth="1"/>
    <col min="3" max="3" width="43.5" style="4" bestFit="1" customWidth="1"/>
    <col min="4" max="4" width="44.6640625" style="4" bestFit="1" customWidth="1"/>
    <col min="5" max="5" width="13.5" style="4" bestFit="1" customWidth="1"/>
    <col min="6" max="6" width="46.83203125" style="4" bestFit="1" customWidth="1"/>
    <col min="7" max="7" width="17.1640625" style="4" bestFit="1" customWidth="1"/>
    <col min="8" max="8" width="28.5" style="44" bestFit="1" customWidth="1"/>
    <col min="9" max="256" width="9.1640625" style="4"/>
    <col min="257" max="257" width="7" style="4" bestFit="1" customWidth="1"/>
    <col min="258" max="258" width="10.5" style="4" bestFit="1" customWidth="1"/>
    <col min="259" max="259" width="43.5" style="4" bestFit="1" customWidth="1"/>
    <col min="260" max="260" width="44.6640625" style="4" bestFit="1" customWidth="1"/>
    <col min="261" max="261" width="13.1640625" style="4" bestFit="1" customWidth="1"/>
    <col min="262" max="262" width="46.83203125" style="4" bestFit="1" customWidth="1"/>
    <col min="263" max="263" width="11.1640625" style="4" bestFit="1" customWidth="1"/>
    <col min="264" max="264" width="28.5" style="4" bestFit="1" customWidth="1"/>
    <col min="265" max="512" width="9.1640625" style="4"/>
    <col min="513" max="513" width="7" style="4" bestFit="1" customWidth="1"/>
    <col min="514" max="514" width="10.5" style="4" bestFit="1" customWidth="1"/>
    <col min="515" max="515" width="43.5" style="4" bestFit="1" customWidth="1"/>
    <col min="516" max="516" width="44.6640625" style="4" bestFit="1" customWidth="1"/>
    <col min="517" max="517" width="13.1640625" style="4" bestFit="1" customWidth="1"/>
    <col min="518" max="518" width="46.83203125" style="4" bestFit="1" customWidth="1"/>
    <col min="519" max="519" width="11.1640625" style="4" bestFit="1" customWidth="1"/>
    <col min="520" max="520" width="28.5" style="4" bestFit="1" customWidth="1"/>
    <col min="521" max="768" width="9.1640625" style="4"/>
    <col min="769" max="769" width="7" style="4" bestFit="1" customWidth="1"/>
    <col min="770" max="770" width="10.5" style="4" bestFit="1" customWidth="1"/>
    <col min="771" max="771" width="43.5" style="4" bestFit="1" customWidth="1"/>
    <col min="772" max="772" width="44.6640625" style="4" bestFit="1" customWidth="1"/>
    <col min="773" max="773" width="13.1640625" style="4" bestFit="1" customWidth="1"/>
    <col min="774" max="774" width="46.83203125" style="4" bestFit="1" customWidth="1"/>
    <col min="775" max="775" width="11.1640625" style="4" bestFit="1" customWidth="1"/>
    <col min="776" max="776" width="28.5" style="4" bestFit="1" customWidth="1"/>
    <col min="777" max="1024" width="9.1640625" style="4"/>
    <col min="1025" max="1025" width="7" style="4" bestFit="1" customWidth="1"/>
    <col min="1026" max="1026" width="10.5" style="4" bestFit="1" customWidth="1"/>
    <col min="1027" max="1027" width="43.5" style="4" bestFit="1" customWidth="1"/>
    <col min="1028" max="1028" width="44.6640625" style="4" bestFit="1" customWidth="1"/>
    <col min="1029" max="1029" width="13.1640625" style="4" bestFit="1" customWidth="1"/>
    <col min="1030" max="1030" width="46.83203125" style="4" bestFit="1" customWidth="1"/>
    <col min="1031" max="1031" width="11.1640625" style="4" bestFit="1" customWidth="1"/>
    <col min="1032" max="1032" width="28.5" style="4" bestFit="1" customWidth="1"/>
    <col min="1033" max="1280" width="9.1640625" style="4"/>
    <col min="1281" max="1281" width="7" style="4" bestFit="1" customWidth="1"/>
    <col min="1282" max="1282" width="10.5" style="4" bestFit="1" customWidth="1"/>
    <col min="1283" max="1283" width="43.5" style="4" bestFit="1" customWidth="1"/>
    <col min="1284" max="1284" width="44.6640625" style="4" bestFit="1" customWidth="1"/>
    <col min="1285" max="1285" width="13.1640625" style="4" bestFit="1" customWidth="1"/>
    <col min="1286" max="1286" width="46.83203125" style="4" bestFit="1" customWidth="1"/>
    <col min="1287" max="1287" width="11.1640625" style="4" bestFit="1" customWidth="1"/>
    <col min="1288" max="1288" width="28.5" style="4" bestFit="1" customWidth="1"/>
    <col min="1289" max="1536" width="9.1640625" style="4"/>
    <col min="1537" max="1537" width="7" style="4" bestFit="1" customWidth="1"/>
    <col min="1538" max="1538" width="10.5" style="4" bestFit="1" customWidth="1"/>
    <col min="1539" max="1539" width="43.5" style="4" bestFit="1" customWidth="1"/>
    <col min="1540" max="1540" width="44.6640625" style="4" bestFit="1" customWidth="1"/>
    <col min="1541" max="1541" width="13.1640625" style="4" bestFit="1" customWidth="1"/>
    <col min="1542" max="1542" width="46.83203125" style="4" bestFit="1" customWidth="1"/>
    <col min="1543" max="1543" width="11.1640625" style="4" bestFit="1" customWidth="1"/>
    <col min="1544" max="1544" width="28.5" style="4" bestFit="1" customWidth="1"/>
    <col min="1545" max="1792" width="9.1640625" style="4"/>
    <col min="1793" max="1793" width="7" style="4" bestFit="1" customWidth="1"/>
    <col min="1794" max="1794" width="10.5" style="4" bestFit="1" customWidth="1"/>
    <col min="1795" max="1795" width="43.5" style="4" bestFit="1" customWidth="1"/>
    <col min="1796" max="1796" width="44.6640625" style="4" bestFit="1" customWidth="1"/>
    <col min="1797" max="1797" width="13.1640625" style="4" bestFit="1" customWidth="1"/>
    <col min="1798" max="1798" width="46.83203125" style="4" bestFit="1" customWidth="1"/>
    <col min="1799" max="1799" width="11.1640625" style="4" bestFit="1" customWidth="1"/>
    <col min="1800" max="1800" width="28.5" style="4" bestFit="1" customWidth="1"/>
    <col min="1801" max="2048" width="9.1640625" style="4"/>
    <col min="2049" max="2049" width="7" style="4" bestFit="1" customWidth="1"/>
    <col min="2050" max="2050" width="10.5" style="4" bestFit="1" customWidth="1"/>
    <col min="2051" max="2051" width="43.5" style="4" bestFit="1" customWidth="1"/>
    <col min="2052" max="2052" width="44.6640625" style="4" bestFit="1" customWidth="1"/>
    <col min="2053" max="2053" width="13.1640625" style="4" bestFit="1" customWidth="1"/>
    <col min="2054" max="2054" width="46.83203125" style="4" bestFit="1" customWidth="1"/>
    <col min="2055" max="2055" width="11.1640625" style="4" bestFit="1" customWidth="1"/>
    <col min="2056" max="2056" width="28.5" style="4" bestFit="1" customWidth="1"/>
    <col min="2057" max="2304" width="9.1640625" style="4"/>
    <col min="2305" max="2305" width="7" style="4" bestFit="1" customWidth="1"/>
    <col min="2306" max="2306" width="10.5" style="4" bestFit="1" customWidth="1"/>
    <col min="2307" max="2307" width="43.5" style="4" bestFit="1" customWidth="1"/>
    <col min="2308" max="2308" width="44.6640625" style="4" bestFit="1" customWidth="1"/>
    <col min="2309" max="2309" width="13.1640625" style="4" bestFit="1" customWidth="1"/>
    <col min="2310" max="2310" width="46.83203125" style="4" bestFit="1" customWidth="1"/>
    <col min="2311" max="2311" width="11.1640625" style="4" bestFit="1" customWidth="1"/>
    <col min="2312" max="2312" width="28.5" style="4" bestFit="1" customWidth="1"/>
    <col min="2313" max="2560" width="9.1640625" style="4"/>
    <col min="2561" max="2561" width="7" style="4" bestFit="1" customWidth="1"/>
    <col min="2562" max="2562" width="10.5" style="4" bestFit="1" customWidth="1"/>
    <col min="2563" max="2563" width="43.5" style="4" bestFit="1" customWidth="1"/>
    <col min="2564" max="2564" width="44.6640625" style="4" bestFit="1" customWidth="1"/>
    <col min="2565" max="2565" width="13.1640625" style="4" bestFit="1" customWidth="1"/>
    <col min="2566" max="2566" width="46.83203125" style="4" bestFit="1" customWidth="1"/>
    <col min="2567" max="2567" width="11.1640625" style="4" bestFit="1" customWidth="1"/>
    <col min="2568" max="2568" width="28.5" style="4" bestFit="1" customWidth="1"/>
    <col min="2569" max="2816" width="9.1640625" style="4"/>
    <col min="2817" max="2817" width="7" style="4" bestFit="1" customWidth="1"/>
    <col min="2818" max="2818" width="10.5" style="4" bestFit="1" customWidth="1"/>
    <col min="2819" max="2819" width="43.5" style="4" bestFit="1" customWidth="1"/>
    <col min="2820" max="2820" width="44.6640625" style="4" bestFit="1" customWidth="1"/>
    <col min="2821" max="2821" width="13.1640625" style="4" bestFit="1" customWidth="1"/>
    <col min="2822" max="2822" width="46.83203125" style="4" bestFit="1" customWidth="1"/>
    <col min="2823" max="2823" width="11.1640625" style="4" bestFit="1" customWidth="1"/>
    <col min="2824" max="2824" width="28.5" style="4" bestFit="1" customWidth="1"/>
    <col min="2825" max="3072" width="9.1640625" style="4"/>
    <col min="3073" max="3073" width="7" style="4" bestFit="1" customWidth="1"/>
    <col min="3074" max="3074" width="10.5" style="4" bestFit="1" customWidth="1"/>
    <col min="3075" max="3075" width="43.5" style="4" bestFit="1" customWidth="1"/>
    <col min="3076" max="3076" width="44.6640625" style="4" bestFit="1" customWidth="1"/>
    <col min="3077" max="3077" width="13.1640625" style="4" bestFit="1" customWidth="1"/>
    <col min="3078" max="3078" width="46.83203125" style="4" bestFit="1" customWidth="1"/>
    <col min="3079" max="3079" width="11.1640625" style="4" bestFit="1" customWidth="1"/>
    <col min="3080" max="3080" width="28.5" style="4" bestFit="1" customWidth="1"/>
    <col min="3081" max="3328" width="9.1640625" style="4"/>
    <col min="3329" max="3329" width="7" style="4" bestFit="1" customWidth="1"/>
    <col min="3330" max="3330" width="10.5" style="4" bestFit="1" customWidth="1"/>
    <col min="3331" max="3331" width="43.5" style="4" bestFit="1" customWidth="1"/>
    <col min="3332" max="3332" width="44.6640625" style="4" bestFit="1" customWidth="1"/>
    <col min="3333" max="3333" width="13.1640625" style="4" bestFit="1" customWidth="1"/>
    <col min="3334" max="3334" width="46.83203125" style="4" bestFit="1" customWidth="1"/>
    <col min="3335" max="3335" width="11.1640625" style="4" bestFit="1" customWidth="1"/>
    <col min="3336" max="3336" width="28.5" style="4" bestFit="1" customWidth="1"/>
    <col min="3337" max="3584" width="9.1640625" style="4"/>
    <col min="3585" max="3585" width="7" style="4" bestFit="1" customWidth="1"/>
    <col min="3586" max="3586" width="10.5" style="4" bestFit="1" customWidth="1"/>
    <col min="3587" max="3587" width="43.5" style="4" bestFit="1" customWidth="1"/>
    <col min="3588" max="3588" width="44.6640625" style="4" bestFit="1" customWidth="1"/>
    <col min="3589" max="3589" width="13.1640625" style="4" bestFit="1" customWidth="1"/>
    <col min="3590" max="3590" width="46.83203125" style="4" bestFit="1" customWidth="1"/>
    <col min="3591" max="3591" width="11.1640625" style="4" bestFit="1" customWidth="1"/>
    <col min="3592" max="3592" width="28.5" style="4" bestFit="1" customWidth="1"/>
    <col min="3593" max="3840" width="9.1640625" style="4"/>
    <col min="3841" max="3841" width="7" style="4" bestFit="1" customWidth="1"/>
    <col min="3842" max="3842" width="10.5" style="4" bestFit="1" customWidth="1"/>
    <col min="3843" max="3843" width="43.5" style="4" bestFit="1" customWidth="1"/>
    <col min="3844" max="3844" width="44.6640625" style="4" bestFit="1" customWidth="1"/>
    <col min="3845" max="3845" width="13.1640625" style="4" bestFit="1" customWidth="1"/>
    <col min="3846" max="3846" width="46.83203125" style="4" bestFit="1" customWidth="1"/>
    <col min="3847" max="3847" width="11.1640625" style="4" bestFit="1" customWidth="1"/>
    <col min="3848" max="3848" width="28.5" style="4" bestFit="1" customWidth="1"/>
    <col min="3849" max="4096" width="9.1640625" style="4"/>
    <col min="4097" max="4097" width="7" style="4" bestFit="1" customWidth="1"/>
    <col min="4098" max="4098" width="10.5" style="4" bestFit="1" customWidth="1"/>
    <col min="4099" max="4099" width="43.5" style="4" bestFit="1" customWidth="1"/>
    <col min="4100" max="4100" width="44.6640625" style="4" bestFit="1" customWidth="1"/>
    <col min="4101" max="4101" width="13.1640625" style="4" bestFit="1" customWidth="1"/>
    <col min="4102" max="4102" width="46.83203125" style="4" bestFit="1" customWidth="1"/>
    <col min="4103" max="4103" width="11.1640625" style="4" bestFit="1" customWidth="1"/>
    <col min="4104" max="4104" width="28.5" style="4" bestFit="1" customWidth="1"/>
    <col min="4105" max="4352" width="9.1640625" style="4"/>
    <col min="4353" max="4353" width="7" style="4" bestFit="1" customWidth="1"/>
    <col min="4354" max="4354" width="10.5" style="4" bestFit="1" customWidth="1"/>
    <col min="4355" max="4355" width="43.5" style="4" bestFit="1" customWidth="1"/>
    <col min="4356" max="4356" width="44.6640625" style="4" bestFit="1" customWidth="1"/>
    <col min="4357" max="4357" width="13.1640625" style="4" bestFit="1" customWidth="1"/>
    <col min="4358" max="4358" width="46.83203125" style="4" bestFit="1" customWidth="1"/>
    <col min="4359" max="4359" width="11.1640625" style="4" bestFit="1" customWidth="1"/>
    <col min="4360" max="4360" width="28.5" style="4" bestFit="1" customWidth="1"/>
    <col min="4361" max="4608" width="9.1640625" style="4"/>
    <col min="4609" max="4609" width="7" style="4" bestFit="1" customWidth="1"/>
    <col min="4610" max="4610" width="10.5" style="4" bestFit="1" customWidth="1"/>
    <col min="4611" max="4611" width="43.5" style="4" bestFit="1" customWidth="1"/>
    <col min="4612" max="4612" width="44.6640625" style="4" bestFit="1" customWidth="1"/>
    <col min="4613" max="4613" width="13.1640625" style="4" bestFit="1" customWidth="1"/>
    <col min="4614" max="4614" width="46.83203125" style="4" bestFit="1" customWidth="1"/>
    <col min="4615" max="4615" width="11.1640625" style="4" bestFit="1" customWidth="1"/>
    <col min="4616" max="4616" width="28.5" style="4" bestFit="1" customWidth="1"/>
    <col min="4617" max="4864" width="9.1640625" style="4"/>
    <col min="4865" max="4865" width="7" style="4" bestFit="1" customWidth="1"/>
    <col min="4866" max="4866" width="10.5" style="4" bestFit="1" customWidth="1"/>
    <col min="4867" max="4867" width="43.5" style="4" bestFit="1" customWidth="1"/>
    <col min="4868" max="4868" width="44.6640625" style="4" bestFit="1" customWidth="1"/>
    <col min="4869" max="4869" width="13.1640625" style="4" bestFit="1" customWidth="1"/>
    <col min="4870" max="4870" width="46.83203125" style="4" bestFit="1" customWidth="1"/>
    <col min="4871" max="4871" width="11.1640625" style="4" bestFit="1" customWidth="1"/>
    <col min="4872" max="4872" width="28.5" style="4" bestFit="1" customWidth="1"/>
    <col min="4873" max="5120" width="9.1640625" style="4"/>
    <col min="5121" max="5121" width="7" style="4" bestFit="1" customWidth="1"/>
    <col min="5122" max="5122" width="10.5" style="4" bestFit="1" customWidth="1"/>
    <col min="5123" max="5123" width="43.5" style="4" bestFit="1" customWidth="1"/>
    <col min="5124" max="5124" width="44.6640625" style="4" bestFit="1" customWidth="1"/>
    <col min="5125" max="5125" width="13.1640625" style="4" bestFit="1" customWidth="1"/>
    <col min="5126" max="5126" width="46.83203125" style="4" bestFit="1" customWidth="1"/>
    <col min="5127" max="5127" width="11.1640625" style="4" bestFit="1" customWidth="1"/>
    <col min="5128" max="5128" width="28.5" style="4" bestFit="1" customWidth="1"/>
    <col min="5129" max="5376" width="9.1640625" style="4"/>
    <col min="5377" max="5377" width="7" style="4" bestFit="1" customWidth="1"/>
    <col min="5378" max="5378" width="10.5" style="4" bestFit="1" customWidth="1"/>
    <col min="5379" max="5379" width="43.5" style="4" bestFit="1" customWidth="1"/>
    <col min="5380" max="5380" width="44.6640625" style="4" bestFit="1" customWidth="1"/>
    <col min="5381" max="5381" width="13.1640625" style="4" bestFit="1" customWidth="1"/>
    <col min="5382" max="5382" width="46.83203125" style="4" bestFit="1" customWidth="1"/>
    <col min="5383" max="5383" width="11.1640625" style="4" bestFit="1" customWidth="1"/>
    <col min="5384" max="5384" width="28.5" style="4" bestFit="1" customWidth="1"/>
    <col min="5385" max="5632" width="9.1640625" style="4"/>
    <col min="5633" max="5633" width="7" style="4" bestFit="1" customWidth="1"/>
    <col min="5634" max="5634" width="10.5" style="4" bestFit="1" customWidth="1"/>
    <col min="5635" max="5635" width="43.5" style="4" bestFit="1" customWidth="1"/>
    <col min="5636" max="5636" width="44.6640625" style="4" bestFit="1" customWidth="1"/>
    <col min="5637" max="5637" width="13.1640625" style="4" bestFit="1" customWidth="1"/>
    <col min="5638" max="5638" width="46.83203125" style="4" bestFit="1" customWidth="1"/>
    <col min="5639" max="5639" width="11.1640625" style="4" bestFit="1" customWidth="1"/>
    <col min="5640" max="5640" width="28.5" style="4" bestFit="1" customWidth="1"/>
    <col min="5641" max="5888" width="9.1640625" style="4"/>
    <col min="5889" max="5889" width="7" style="4" bestFit="1" customWidth="1"/>
    <col min="5890" max="5890" width="10.5" style="4" bestFit="1" customWidth="1"/>
    <col min="5891" max="5891" width="43.5" style="4" bestFit="1" customWidth="1"/>
    <col min="5892" max="5892" width="44.6640625" style="4" bestFit="1" customWidth="1"/>
    <col min="5893" max="5893" width="13.1640625" style="4" bestFit="1" customWidth="1"/>
    <col min="5894" max="5894" width="46.83203125" style="4" bestFit="1" customWidth="1"/>
    <col min="5895" max="5895" width="11.1640625" style="4" bestFit="1" customWidth="1"/>
    <col min="5896" max="5896" width="28.5" style="4" bestFit="1" customWidth="1"/>
    <col min="5897" max="6144" width="9.1640625" style="4"/>
    <col min="6145" max="6145" width="7" style="4" bestFit="1" customWidth="1"/>
    <col min="6146" max="6146" width="10.5" style="4" bestFit="1" customWidth="1"/>
    <col min="6147" max="6147" width="43.5" style="4" bestFit="1" customWidth="1"/>
    <col min="6148" max="6148" width="44.6640625" style="4" bestFit="1" customWidth="1"/>
    <col min="6149" max="6149" width="13.1640625" style="4" bestFit="1" customWidth="1"/>
    <col min="6150" max="6150" width="46.83203125" style="4" bestFit="1" customWidth="1"/>
    <col min="6151" max="6151" width="11.1640625" style="4" bestFit="1" customWidth="1"/>
    <col min="6152" max="6152" width="28.5" style="4" bestFit="1" customWidth="1"/>
    <col min="6153" max="6400" width="9.1640625" style="4"/>
    <col min="6401" max="6401" width="7" style="4" bestFit="1" customWidth="1"/>
    <col min="6402" max="6402" width="10.5" style="4" bestFit="1" customWidth="1"/>
    <col min="6403" max="6403" width="43.5" style="4" bestFit="1" customWidth="1"/>
    <col min="6404" max="6404" width="44.6640625" style="4" bestFit="1" customWidth="1"/>
    <col min="6405" max="6405" width="13.1640625" style="4" bestFit="1" customWidth="1"/>
    <col min="6406" max="6406" width="46.83203125" style="4" bestFit="1" customWidth="1"/>
    <col min="6407" max="6407" width="11.1640625" style="4" bestFit="1" customWidth="1"/>
    <col min="6408" max="6408" width="28.5" style="4" bestFit="1" customWidth="1"/>
    <col min="6409" max="6656" width="9.1640625" style="4"/>
    <col min="6657" max="6657" width="7" style="4" bestFit="1" customWidth="1"/>
    <col min="6658" max="6658" width="10.5" style="4" bestFit="1" customWidth="1"/>
    <col min="6659" max="6659" width="43.5" style="4" bestFit="1" customWidth="1"/>
    <col min="6660" max="6660" width="44.6640625" style="4" bestFit="1" customWidth="1"/>
    <col min="6661" max="6661" width="13.1640625" style="4" bestFit="1" customWidth="1"/>
    <col min="6662" max="6662" width="46.83203125" style="4" bestFit="1" customWidth="1"/>
    <col min="6663" max="6663" width="11.1640625" style="4" bestFit="1" customWidth="1"/>
    <col min="6664" max="6664" width="28.5" style="4" bestFit="1" customWidth="1"/>
    <col min="6665" max="6912" width="9.1640625" style="4"/>
    <col min="6913" max="6913" width="7" style="4" bestFit="1" customWidth="1"/>
    <col min="6914" max="6914" width="10.5" style="4" bestFit="1" customWidth="1"/>
    <col min="6915" max="6915" width="43.5" style="4" bestFit="1" customWidth="1"/>
    <col min="6916" max="6916" width="44.6640625" style="4" bestFit="1" customWidth="1"/>
    <col min="6917" max="6917" width="13.1640625" style="4" bestFit="1" customWidth="1"/>
    <col min="6918" max="6918" width="46.83203125" style="4" bestFit="1" customWidth="1"/>
    <col min="6919" max="6919" width="11.1640625" style="4" bestFit="1" customWidth="1"/>
    <col min="6920" max="6920" width="28.5" style="4" bestFit="1" customWidth="1"/>
    <col min="6921" max="7168" width="9.1640625" style="4"/>
    <col min="7169" max="7169" width="7" style="4" bestFit="1" customWidth="1"/>
    <col min="7170" max="7170" width="10.5" style="4" bestFit="1" customWidth="1"/>
    <col min="7171" max="7171" width="43.5" style="4" bestFit="1" customWidth="1"/>
    <col min="7172" max="7172" width="44.6640625" style="4" bestFit="1" customWidth="1"/>
    <col min="7173" max="7173" width="13.1640625" style="4" bestFit="1" customWidth="1"/>
    <col min="7174" max="7174" width="46.83203125" style="4" bestFit="1" customWidth="1"/>
    <col min="7175" max="7175" width="11.1640625" style="4" bestFit="1" customWidth="1"/>
    <col min="7176" max="7176" width="28.5" style="4" bestFit="1" customWidth="1"/>
    <col min="7177" max="7424" width="9.1640625" style="4"/>
    <col min="7425" max="7425" width="7" style="4" bestFit="1" customWidth="1"/>
    <col min="7426" max="7426" width="10.5" style="4" bestFit="1" customWidth="1"/>
    <col min="7427" max="7427" width="43.5" style="4" bestFit="1" customWidth="1"/>
    <col min="7428" max="7428" width="44.6640625" style="4" bestFit="1" customWidth="1"/>
    <col min="7429" max="7429" width="13.1640625" style="4" bestFit="1" customWidth="1"/>
    <col min="7430" max="7430" width="46.83203125" style="4" bestFit="1" customWidth="1"/>
    <col min="7431" max="7431" width="11.1640625" style="4" bestFit="1" customWidth="1"/>
    <col min="7432" max="7432" width="28.5" style="4" bestFit="1" customWidth="1"/>
    <col min="7433" max="7680" width="9.1640625" style="4"/>
    <col min="7681" max="7681" width="7" style="4" bestFit="1" customWidth="1"/>
    <col min="7682" max="7682" width="10.5" style="4" bestFit="1" customWidth="1"/>
    <col min="7683" max="7683" width="43.5" style="4" bestFit="1" customWidth="1"/>
    <col min="7684" max="7684" width="44.6640625" style="4" bestFit="1" customWidth="1"/>
    <col min="7685" max="7685" width="13.1640625" style="4" bestFit="1" customWidth="1"/>
    <col min="7686" max="7686" width="46.83203125" style="4" bestFit="1" customWidth="1"/>
    <col min="7687" max="7687" width="11.1640625" style="4" bestFit="1" customWidth="1"/>
    <col min="7688" max="7688" width="28.5" style="4" bestFit="1" customWidth="1"/>
    <col min="7689" max="7936" width="9.1640625" style="4"/>
    <col min="7937" max="7937" width="7" style="4" bestFit="1" customWidth="1"/>
    <col min="7938" max="7938" width="10.5" style="4" bestFit="1" customWidth="1"/>
    <col min="7939" max="7939" width="43.5" style="4" bestFit="1" customWidth="1"/>
    <col min="7940" max="7940" width="44.6640625" style="4" bestFit="1" customWidth="1"/>
    <col min="7941" max="7941" width="13.1640625" style="4" bestFit="1" customWidth="1"/>
    <col min="7942" max="7942" width="46.83203125" style="4" bestFit="1" customWidth="1"/>
    <col min="7943" max="7943" width="11.1640625" style="4" bestFit="1" customWidth="1"/>
    <col min="7944" max="7944" width="28.5" style="4" bestFit="1" customWidth="1"/>
    <col min="7945" max="8192" width="9.1640625" style="4"/>
    <col min="8193" max="8193" width="7" style="4" bestFit="1" customWidth="1"/>
    <col min="8194" max="8194" width="10.5" style="4" bestFit="1" customWidth="1"/>
    <col min="8195" max="8195" width="43.5" style="4" bestFit="1" customWidth="1"/>
    <col min="8196" max="8196" width="44.6640625" style="4" bestFit="1" customWidth="1"/>
    <col min="8197" max="8197" width="13.1640625" style="4" bestFit="1" customWidth="1"/>
    <col min="8198" max="8198" width="46.83203125" style="4" bestFit="1" customWidth="1"/>
    <col min="8199" max="8199" width="11.1640625" style="4" bestFit="1" customWidth="1"/>
    <col min="8200" max="8200" width="28.5" style="4" bestFit="1" customWidth="1"/>
    <col min="8201" max="8448" width="9.1640625" style="4"/>
    <col min="8449" max="8449" width="7" style="4" bestFit="1" customWidth="1"/>
    <col min="8450" max="8450" width="10.5" style="4" bestFit="1" customWidth="1"/>
    <col min="8451" max="8451" width="43.5" style="4" bestFit="1" customWidth="1"/>
    <col min="8452" max="8452" width="44.6640625" style="4" bestFit="1" customWidth="1"/>
    <col min="8453" max="8453" width="13.1640625" style="4" bestFit="1" customWidth="1"/>
    <col min="8454" max="8454" width="46.83203125" style="4" bestFit="1" customWidth="1"/>
    <col min="8455" max="8455" width="11.1640625" style="4" bestFit="1" customWidth="1"/>
    <col min="8456" max="8456" width="28.5" style="4" bestFit="1" customWidth="1"/>
    <col min="8457" max="8704" width="9.1640625" style="4"/>
    <col min="8705" max="8705" width="7" style="4" bestFit="1" customWidth="1"/>
    <col min="8706" max="8706" width="10.5" style="4" bestFit="1" customWidth="1"/>
    <col min="8707" max="8707" width="43.5" style="4" bestFit="1" customWidth="1"/>
    <col min="8708" max="8708" width="44.6640625" style="4" bestFit="1" customWidth="1"/>
    <col min="8709" max="8709" width="13.1640625" style="4" bestFit="1" customWidth="1"/>
    <col min="8710" max="8710" width="46.83203125" style="4" bestFit="1" customWidth="1"/>
    <col min="8711" max="8711" width="11.1640625" style="4" bestFit="1" customWidth="1"/>
    <col min="8712" max="8712" width="28.5" style="4" bestFit="1" customWidth="1"/>
    <col min="8713" max="8960" width="9.1640625" style="4"/>
    <col min="8961" max="8961" width="7" style="4" bestFit="1" customWidth="1"/>
    <col min="8962" max="8962" width="10.5" style="4" bestFit="1" customWidth="1"/>
    <col min="8963" max="8963" width="43.5" style="4" bestFit="1" customWidth="1"/>
    <col min="8964" max="8964" width="44.6640625" style="4" bestFit="1" customWidth="1"/>
    <col min="8965" max="8965" width="13.1640625" style="4" bestFit="1" customWidth="1"/>
    <col min="8966" max="8966" width="46.83203125" style="4" bestFit="1" customWidth="1"/>
    <col min="8967" max="8967" width="11.1640625" style="4" bestFit="1" customWidth="1"/>
    <col min="8968" max="8968" width="28.5" style="4" bestFit="1" customWidth="1"/>
    <col min="8969" max="9216" width="9.1640625" style="4"/>
    <col min="9217" max="9217" width="7" style="4" bestFit="1" customWidth="1"/>
    <col min="9218" max="9218" width="10.5" style="4" bestFit="1" customWidth="1"/>
    <col min="9219" max="9219" width="43.5" style="4" bestFit="1" customWidth="1"/>
    <col min="9220" max="9220" width="44.6640625" style="4" bestFit="1" customWidth="1"/>
    <col min="9221" max="9221" width="13.1640625" style="4" bestFit="1" customWidth="1"/>
    <col min="9222" max="9222" width="46.83203125" style="4" bestFit="1" customWidth="1"/>
    <col min="9223" max="9223" width="11.1640625" style="4" bestFit="1" customWidth="1"/>
    <col min="9224" max="9224" width="28.5" style="4" bestFit="1" customWidth="1"/>
    <col min="9225" max="9472" width="9.1640625" style="4"/>
    <col min="9473" max="9473" width="7" style="4" bestFit="1" customWidth="1"/>
    <col min="9474" max="9474" width="10.5" style="4" bestFit="1" customWidth="1"/>
    <col min="9475" max="9475" width="43.5" style="4" bestFit="1" customWidth="1"/>
    <col min="9476" max="9476" width="44.6640625" style="4" bestFit="1" customWidth="1"/>
    <col min="9477" max="9477" width="13.1640625" style="4" bestFit="1" customWidth="1"/>
    <col min="9478" max="9478" width="46.83203125" style="4" bestFit="1" customWidth="1"/>
    <col min="9479" max="9479" width="11.1640625" style="4" bestFit="1" customWidth="1"/>
    <col min="9480" max="9480" width="28.5" style="4" bestFit="1" customWidth="1"/>
    <col min="9481" max="9728" width="9.1640625" style="4"/>
    <col min="9729" max="9729" width="7" style="4" bestFit="1" customWidth="1"/>
    <col min="9730" max="9730" width="10.5" style="4" bestFit="1" customWidth="1"/>
    <col min="9731" max="9731" width="43.5" style="4" bestFit="1" customWidth="1"/>
    <col min="9732" max="9732" width="44.6640625" style="4" bestFit="1" customWidth="1"/>
    <col min="9733" max="9733" width="13.1640625" style="4" bestFit="1" customWidth="1"/>
    <col min="9734" max="9734" width="46.83203125" style="4" bestFit="1" customWidth="1"/>
    <col min="9735" max="9735" width="11.1640625" style="4" bestFit="1" customWidth="1"/>
    <col min="9736" max="9736" width="28.5" style="4" bestFit="1" customWidth="1"/>
    <col min="9737" max="9984" width="9.1640625" style="4"/>
    <col min="9985" max="9985" width="7" style="4" bestFit="1" customWidth="1"/>
    <col min="9986" max="9986" width="10.5" style="4" bestFit="1" customWidth="1"/>
    <col min="9987" max="9987" width="43.5" style="4" bestFit="1" customWidth="1"/>
    <col min="9988" max="9988" width="44.6640625" style="4" bestFit="1" customWidth="1"/>
    <col min="9989" max="9989" width="13.1640625" style="4" bestFit="1" customWidth="1"/>
    <col min="9990" max="9990" width="46.83203125" style="4" bestFit="1" customWidth="1"/>
    <col min="9991" max="9991" width="11.1640625" style="4" bestFit="1" customWidth="1"/>
    <col min="9992" max="9992" width="28.5" style="4" bestFit="1" customWidth="1"/>
    <col min="9993" max="10240" width="9.1640625" style="4"/>
    <col min="10241" max="10241" width="7" style="4" bestFit="1" customWidth="1"/>
    <col min="10242" max="10242" width="10.5" style="4" bestFit="1" customWidth="1"/>
    <col min="10243" max="10243" width="43.5" style="4" bestFit="1" customWidth="1"/>
    <col min="10244" max="10244" width="44.6640625" style="4" bestFit="1" customWidth="1"/>
    <col min="10245" max="10245" width="13.1640625" style="4" bestFit="1" customWidth="1"/>
    <col min="10246" max="10246" width="46.83203125" style="4" bestFit="1" customWidth="1"/>
    <col min="10247" max="10247" width="11.1640625" style="4" bestFit="1" customWidth="1"/>
    <col min="10248" max="10248" width="28.5" style="4" bestFit="1" customWidth="1"/>
    <col min="10249" max="10496" width="9.1640625" style="4"/>
    <col min="10497" max="10497" width="7" style="4" bestFit="1" customWidth="1"/>
    <col min="10498" max="10498" width="10.5" style="4" bestFit="1" customWidth="1"/>
    <col min="10499" max="10499" width="43.5" style="4" bestFit="1" customWidth="1"/>
    <col min="10500" max="10500" width="44.6640625" style="4" bestFit="1" customWidth="1"/>
    <col min="10501" max="10501" width="13.1640625" style="4" bestFit="1" customWidth="1"/>
    <col min="10502" max="10502" width="46.83203125" style="4" bestFit="1" customWidth="1"/>
    <col min="10503" max="10503" width="11.1640625" style="4" bestFit="1" customWidth="1"/>
    <col min="10504" max="10504" width="28.5" style="4" bestFit="1" customWidth="1"/>
    <col min="10505" max="10752" width="9.1640625" style="4"/>
    <col min="10753" max="10753" width="7" style="4" bestFit="1" customWidth="1"/>
    <col min="10754" max="10754" width="10.5" style="4" bestFit="1" customWidth="1"/>
    <col min="10755" max="10755" width="43.5" style="4" bestFit="1" customWidth="1"/>
    <col min="10756" max="10756" width="44.6640625" style="4" bestFit="1" customWidth="1"/>
    <col min="10757" max="10757" width="13.1640625" style="4" bestFit="1" customWidth="1"/>
    <col min="10758" max="10758" width="46.83203125" style="4" bestFit="1" customWidth="1"/>
    <col min="10759" max="10759" width="11.1640625" style="4" bestFit="1" customWidth="1"/>
    <col min="10760" max="10760" width="28.5" style="4" bestFit="1" customWidth="1"/>
    <col min="10761" max="11008" width="9.1640625" style="4"/>
    <col min="11009" max="11009" width="7" style="4" bestFit="1" customWidth="1"/>
    <col min="11010" max="11010" width="10.5" style="4" bestFit="1" customWidth="1"/>
    <col min="11011" max="11011" width="43.5" style="4" bestFit="1" customWidth="1"/>
    <col min="11012" max="11012" width="44.6640625" style="4" bestFit="1" customWidth="1"/>
    <col min="11013" max="11013" width="13.1640625" style="4" bestFit="1" customWidth="1"/>
    <col min="11014" max="11014" width="46.83203125" style="4" bestFit="1" customWidth="1"/>
    <col min="11015" max="11015" width="11.1640625" style="4" bestFit="1" customWidth="1"/>
    <col min="11016" max="11016" width="28.5" style="4" bestFit="1" customWidth="1"/>
    <col min="11017" max="11264" width="9.1640625" style="4"/>
    <col min="11265" max="11265" width="7" style="4" bestFit="1" customWidth="1"/>
    <col min="11266" max="11266" width="10.5" style="4" bestFit="1" customWidth="1"/>
    <col min="11267" max="11267" width="43.5" style="4" bestFit="1" customWidth="1"/>
    <col min="11268" max="11268" width="44.6640625" style="4" bestFit="1" customWidth="1"/>
    <col min="11269" max="11269" width="13.1640625" style="4" bestFit="1" customWidth="1"/>
    <col min="11270" max="11270" width="46.83203125" style="4" bestFit="1" customWidth="1"/>
    <col min="11271" max="11271" width="11.1640625" style="4" bestFit="1" customWidth="1"/>
    <col min="11272" max="11272" width="28.5" style="4" bestFit="1" customWidth="1"/>
    <col min="11273" max="11520" width="9.1640625" style="4"/>
    <col min="11521" max="11521" width="7" style="4" bestFit="1" customWidth="1"/>
    <col min="11522" max="11522" width="10.5" style="4" bestFit="1" customWidth="1"/>
    <col min="11523" max="11523" width="43.5" style="4" bestFit="1" customWidth="1"/>
    <col min="11524" max="11524" width="44.6640625" style="4" bestFit="1" customWidth="1"/>
    <col min="11525" max="11525" width="13.1640625" style="4" bestFit="1" customWidth="1"/>
    <col min="11526" max="11526" width="46.83203125" style="4" bestFit="1" customWidth="1"/>
    <col min="11527" max="11527" width="11.1640625" style="4" bestFit="1" customWidth="1"/>
    <col min="11528" max="11528" width="28.5" style="4" bestFit="1" customWidth="1"/>
    <col min="11529" max="11776" width="9.1640625" style="4"/>
    <col min="11777" max="11777" width="7" style="4" bestFit="1" customWidth="1"/>
    <col min="11778" max="11778" width="10.5" style="4" bestFit="1" customWidth="1"/>
    <col min="11779" max="11779" width="43.5" style="4" bestFit="1" customWidth="1"/>
    <col min="11780" max="11780" width="44.6640625" style="4" bestFit="1" customWidth="1"/>
    <col min="11781" max="11781" width="13.1640625" style="4" bestFit="1" customWidth="1"/>
    <col min="11782" max="11782" width="46.83203125" style="4" bestFit="1" customWidth="1"/>
    <col min="11783" max="11783" width="11.1640625" style="4" bestFit="1" customWidth="1"/>
    <col min="11784" max="11784" width="28.5" style="4" bestFit="1" customWidth="1"/>
    <col min="11785" max="12032" width="9.1640625" style="4"/>
    <col min="12033" max="12033" width="7" style="4" bestFit="1" customWidth="1"/>
    <col min="12034" max="12034" width="10.5" style="4" bestFit="1" customWidth="1"/>
    <col min="12035" max="12035" width="43.5" style="4" bestFit="1" customWidth="1"/>
    <col min="12036" max="12036" width="44.6640625" style="4" bestFit="1" customWidth="1"/>
    <col min="12037" max="12037" width="13.1640625" style="4" bestFit="1" customWidth="1"/>
    <col min="12038" max="12038" width="46.83203125" style="4" bestFit="1" customWidth="1"/>
    <col min="12039" max="12039" width="11.1640625" style="4" bestFit="1" customWidth="1"/>
    <col min="12040" max="12040" width="28.5" style="4" bestFit="1" customWidth="1"/>
    <col min="12041" max="12288" width="9.1640625" style="4"/>
    <col min="12289" max="12289" width="7" style="4" bestFit="1" customWidth="1"/>
    <col min="12290" max="12290" width="10.5" style="4" bestFit="1" customWidth="1"/>
    <col min="12291" max="12291" width="43.5" style="4" bestFit="1" customWidth="1"/>
    <col min="12292" max="12292" width="44.6640625" style="4" bestFit="1" customWidth="1"/>
    <col min="12293" max="12293" width="13.1640625" style="4" bestFit="1" customWidth="1"/>
    <col min="12294" max="12294" width="46.83203125" style="4" bestFit="1" customWidth="1"/>
    <col min="12295" max="12295" width="11.1640625" style="4" bestFit="1" customWidth="1"/>
    <col min="12296" max="12296" width="28.5" style="4" bestFit="1" customWidth="1"/>
    <col min="12297" max="12544" width="9.1640625" style="4"/>
    <col min="12545" max="12545" width="7" style="4" bestFit="1" customWidth="1"/>
    <col min="12546" max="12546" width="10.5" style="4" bestFit="1" customWidth="1"/>
    <col min="12547" max="12547" width="43.5" style="4" bestFit="1" customWidth="1"/>
    <col min="12548" max="12548" width="44.6640625" style="4" bestFit="1" customWidth="1"/>
    <col min="12549" max="12549" width="13.1640625" style="4" bestFit="1" customWidth="1"/>
    <col min="12550" max="12550" width="46.83203125" style="4" bestFit="1" customWidth="1"/>
    <col min="12551" max="12551" width="11.1640625" style="4" bestFit="1" customWidth="1"/>
    <col min="12552" max="12552" width="28.5" style="4" bestFit="1" customWidth="1"/>
    <col min="12553" max="12800" width="9.1640625" style="4"/>
    <col min="12801" max="12801" width="7" style="4" bestFit="1" customWidth="1"/>
    <col min="12802" max="12802" width="10.5" style="4" bestFit="1" customWidth="1"/>
    <col min="12803" max="12803" width="43.5" style="4" bestFit="1" customWidth="1"/>
    <col min="12804" max="12804" width="44.6640625" style="4" bestFit="1" customWidth="1"/>
    <col min="12805" max="12805" width="13.1640625" style="4" bestFit="1" customWidth="1"/>
    <col min="12806" max="12806" width="46.83203125" style="4" bestFit="1" customWidth="1"/>
    <col min="12807" max="12807" width="11.1640625" style="4" bestFit="1" customWidth="1"/>
    <col min="12808" max="12808" width="28.5" style="4" bestFit="1" customWidth="1"/>
    <col min="12809" max="13056" width="9.1640625" style="4"/>
    <col min="13057" max="13057" width="7" style="4" bestFit="1" customWidth="1"/>
    <col min="13058" max="13058" width="10.5" style="4" bestFit="1" customWidth="1"/>
    <col min="13059" max="13059" width="43.5" style="4" bestFit="1" customWidth="1"/>
    <col min="13060" max="13060" width="44.6640625" style="4" bestFit="1" customWidth="1"/>
    <col min="13061" max="13061" width="13.1640625" style="4" bestFit="1" customWidth="1"/>
    <col min="13062" max="13062" width="46.83203125" style="4" bestFit="1" customWidth="1"/>
    <col min="13063" max="13063" width="11.1640625" style="4" bestFit="1" customWidth="1"/>
    <col min="13064" max="13064" width="28.5" style="4" bestFit="1" customWidth="1"/>
    <col min="13065" max="13312" width="9.1640625" style="4"/>
    <col min="13313" max="13313" width="7" style="4" bestFit="1" customWidth="1"/>
    <col min="13314" max="13314" width="10.5" style="4" bestFit="1" customWidth="1"/>
    <col min="13315" max="13315" width="43.5" style="4" bestFit="1" customWidth="1"/>
    <col min="13316" max="13316" width="44.6640625" style="4" bestFit="1" customWidth="1"/>
    <col min="13317" max="13317" width="13.1640625" style="4" bestFit="1" customWidth="1"/>
    <col min="13318" max="13318" width="46.83203125" style="4" bestFit="1" customWidth="1"/>
    <col min="13319" max="13319" width="11.1640625" style="4" bestFit="1" customWidth="1"/>
    <col min="13320" max="13320" width="28.5" style="4" bestFit="1" customWidth="1"/>
    <col min="13321" max="13568" width="9.1640625" style="4"/>
    <col min="13569" max="13569" width="7" style="4" bestFit="1" customWidth="1"/>
    <col min="13570" max="13570" width="10.5" style="4" bestFit="1" customWidth="1"/>
    <col min="13571" max="13571" width="43.5" style="4" bestFit="1" customWidth="1"/>
    <col min="13572" max="13572" width="44.6640625" style="4" bestFit="1" customWidth="1"/>
    <col min="13573" max="13573" width="13.1640625" style="4" bestFit="1" customWidth="1"/>
    <col min="13574" max="13574" width="46.83203125" style="4" bestFit="1" customWidth="1"/>
    <col min="13575" max="13575" width="11.1640625" style="4" bestFit="1" customWidth="1"/>
    <col min="13576" max="13576" width="28.5" style="4" bestFit="1" customWidth="1"/>
    <col min="13577" max="13824" width="9.1640625" style="4"/>
    <col min="13825" max="13825" width="7" style="4" bestFit="1" customWidth="1"/>
    <col min="13826" max="13826" width="10.5" style="4" bestFit="1" customWidth="1"/>
    <col min="13827" max="13827" width="43.5" style="4" bestFit="1" customWidth="1"/>
    <col min="13828" max="13828" width="44.6640625" style="4" bestFit="1" customWidth="1"/>
    <col min="13829" max="13829" width="13.1640625" style="4" bestFit="1" customWidth="1"/>
    <col min="13830" max="13830" width="46.83203125" style="4" bestFit="1" customWidth="1"/>
    <col min="13831" max="13831" width="11.1640625" style="4" bestFit="1" customWidth="1"/>
    <col min="13832" max="13832" width="28.5" style="4" bestFit="1" customWidth="1"/>
    <col min="13833" max="14080" width="9.1640625" style="4"/>
    <col min="14081" max="14081" width="7" style="4" bestFit="1" customWidth="1"/>
    <col min="14082" max="14082" width="10.5" style="4" bestFit="1" customWidth="1"/>
    <col min="14083" max="14083" width="43.5" style="4" bestFit="1" customWidth="1"/>
    <col min="14084" max="14084" width="44.6640625" style="4" bestFit="1" customWidth="1"/>
    <col min="14085" max="14085" width="13.1640625" style="4" bestFit="1" customWidth="1"/>
    <col min="14086" max="14086" width="46.83203125" style="4" bestFit="1" customWidth="1"/>
    <col min="14087" max="14087" width="11.1640625" style="4" bestFit="1" customWidth="1"/>
    <col min="14088" max="14088" width="28.5" style="4" bestFit="1" customWidth="1"/>
    <col min="14089" max="14336" width="9.1640625" style="4"/>
    <col min="14337" max="14337" width="7" style="4" bestFit="1" customWidth="1"/>
    <col min="14338" max="14338" width="10.5" style="4" bestFit="1" customWidth="1"/>
    <col min="14339" max="14339" width="43.5" style="4" bestFit="1" customWidth="1"/>
    <col min="14340" max="14340" width="44.6640625" style="4" bestFit="1" customWidth="1"/>
    <col min="14341" max="14341" width="13.1640625" style="4" bestFit="1" customWidth="1"/>
    <col min="14342" max="14342" width="46.83203125" style="4" bestFit="1" customWidth="1"/>
    <col min="14343" max="14343" width="11.1640625" style="4" bestFit="1" customWidth="1"/>
    <col min="14344" max="14344" width="28.5" style="4" bestFit="1" customWidth="1"/>
    <col min="14345" max="14592" width="9.1640625" style="4"/>
    <col min="14593" max="14593" width="7" style="4" bestFit="1" customWidth="1"/>
    <col min="14594" max="14594" width="10.5" style="4" bestFit="1" customWidth="1"/>
    <col min="14595" max="14595" width="43.5" style="4" bestFit="1" customWidth="1"/>
    <col min="14596" max="14596" width="44.6640625" style="4" bestFit="1" customWidth="1"/>
    <col min="14597" max="14597" width="13.1640625" style="4" bestFit="1" customWidth="1"/>
    <col min="14598" max="14598" width="46.83203125" style="4" bestFit="1" customWidth="1"/>
    <col min="14599" max="14599" width="11.1640625" style="4" bestFit="1" customWidth="1"/>
    <col min="14600" max="14600" width="28.5" style="4" bestFit="1" customWidth="1"/>
    <col min="14601" max="14848" width="9.1640625" style="4"/>
    <col min="14849" max="14849" width="7" style="4" bestFit="1" customWidth="1"/>
    <col min="14850" max="14850" width="10.5" style="4" bestFit="1" customWidth="1"/>
    <col min="14851" max="14851" width="43.5" style="4" bestFit="1" customWidth="1"/>
    <col min="14852" max="14852" width="44.6640625" style="4" bestFit="1" customWidth="1"/>
    <col min="14853" max="14853" width="13.1640625" style="4" bestFit="1" customWidth="1"/>
    <col min="14854" max="14854" width="46.83203125" style="4" bestFit="1" customWidth="1"/>
    <col min="14855" max="14855" width="11.1640625" style="4" bestFit="1" customWidth="1"/>
    <col min="14856" max="14856" width="28.5" style="4" bestFit="1" customWidth="1"/>
    <col min="14857" max="15104" width="9.1640625" style="4"/>
    <col min="15105" max="15105" width="7" style="4" bestFit="1" customWidth="1"/>
    <col min="15106" max="15106" width="10.5" style="4" bestFit="1" customWidth="1"/>
    <col min="15107" max="15107" width="43.5" style="4" bestFit="1" customWidth="1"/>
    <col min="15108" max="15108" width="44.6640625" style="4" bestFit="1" customWidth="1"/>
    <col min="15109" max="15109" width="13.1640625" style="4" bestFit="1" customWidth="1"/>
    <col min="15110" max="15110" width="46.83203125" style="4" bestFit="1" customWidth="1"/>
    <col min="15111" max="15111" width="11.1640625" style="4" bestFit="1" customWidth="1"/>
    <col min="15112" max="15112" width="28.5" style="4" bestFit="1" customWidth="1"/>
    <col min="15113" max="15360" width="9.1640625" style="4"/>
    <col min="15361" max="15361" width="7" style="4" bestFit="1" customWidth="1"/>
    <col min="15362" max="15362" width="10.5" style="4" bestFit="1" customWidth="1"/>
    <col min="15363" max="15363" width="43.5" style="4" bestFit="1" customWidth="1"/>
    <col min="15364" max="15364" width="44.6640625" style="4" bestFit="1" customWidth="1"/>
    <col min="15365" max="15365" width="13.1640625" style="4" bestFit="1" customWidth="1"/>
    <col min="15366" max="15366" width="46.83203125" style="4" bestFit="1" customWidth="1"/>
    <col min="15367" max="15367" width="11.1640625" style="4" bestFit="1" customWidth="1"/>
    <col min="15368" max="15368" width="28.5" style="4" bestFit="1" customWidth="1"/>
    <col min="15369" max="15616" width="9.1640625" style="4"/>
    <col min="15617" max="15617" width="7" style="4" bestFit="1" customWidth="1"/>
    <col min="15618" max="15618" width="10.5" style="4" bestFit="1" customWidth="1"/>
    <col min="15619" max="15619" width="43.5" style="4" bestFit="1" customWidth="1"/>
    <col min="15620" max="15620" width="44.6640625" style="4" bestFit="1" customWidth="1"/>
    <col min="15621" max="15621" width="13.1640625" style="4" bestFit="1" customWidth="1"/>
    <col min="15622" max="15622" width="46.83203125" style="4" bestFit="1" customWidth="1"/>
    <col min="15623" max="15623" width="11.1640625" style="4" bestFit="1" customWidth="1"/>
    <col min="15624" max="15624" width="28.5" style="4" bestFit="1" customWidth="1"/>
    <col min="15625" max="15872" width="9.1640625" style="4"/>
    <col min="15873" max="15873" width="7" style="4" bestFit="1" customWidth="1"/>
    <col min="15874" max="15874" width="10.5" style="4" bestFit="1" customWidth="1"/>
    <col min="15875" max="15875" width="43.5" style="4" bestFit="1" customWidth="1"/>
    <col min="15876" max="15876" width="44.6640625" style="4" bestFit="1" customWidth="1"/>
    <col min="15877" max="15877" width="13.1640625" style="4" bestFit="1" customWidth="1"/>
    <col min="15878" max="15878" width="46.83203125" style="4" bestFit="1" customWidth="1"/>
    <col min="15879" max="15879" width="11.1640625" style="4" bestFit="1" customWidth="1"/>
    <col min="15880" max="15880" width="28.5" style="4" bestFit="1" customWidth="1"/>
    <col min="15881" max="16128" width="9.1640625" style="4"/>
    <col min="16129" max="16129" width="7" style="4" bestFit="1" customWidth="1"/>
    <col min="16130" max="16130" width="10.5" style="4" bestFit="1" customWidth="1"/>
    <col min="16131" max="16131" width="43.5" style="4" bestFit="1" customWidth="1"/>
    <col min="16132" max="16132" width="44.6640625" style="4" bestFit="1" customWidth="1"/>
    <col min="16133" max="16133" width="13.1640625" style="4" bestFit="1" customWidth="1"/>
    <col min="16134" max="16134" width="46.83203125" style="4" bestFit="1" customWidth="1"/>
    <col min="16135" max="16135" width="11.1640625" style="4" bestFit="1" customWidth="1"/>
    <col min="16136" max="16136" width="28.5" style="4" bestFit="1" customWidth="1"/>
    <col min="16137" max="16384" width="9.1640625" style="4"/>
  </cols>
  <sheetData>
    <row r="1" spans="1:256" s="1" customFormat="1" x14ac:dyDescent="0.25">
      <c r="A1" s="53" t="s">
        <v>284</v>
      </c>
      <c r="B1" s="53"/>
      <c r="C1" s="53"/>
      <c r="D1" s="53"/>
      <c r="E1" s="53"/>
      <c r="F1" s="53"/>
      <c r="G1" s="53"/>
      <c r="H1" s="5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</row>
    <row r="2" spans="1:256" s="1" customFormat="1" x14ac:dyDescent="0.25">
      <c r="A2" s="53" t="s">
        <v>285</v>
      </c>
      <c r="B2" s="53"/>
      <c r="C2" s="53"/>
      <c r="D2" s="53"/>
      <c r="E2" s="53"/>
      <c r="F2" s="53"/>
      <c r="G2" s="53"/>
      <c r="H2" s="53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</row>
    <row r="3" spans="1:256" s="2" customFormat="1" x14ac:dyDescent="0.25">
      <c r="A3" s="45"/>
      <c r="B3" s="45"/>
      <c r="C3" s="45"/>
      <c r="D3" s="45"/>
      <c r="E3" s="45"/>
      <c r="F3" s="45"/>
      <c r="G3" s="45"/>
      <c r="H3" s="45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</row>
    <row r="4" spans="1:256" s="1" customFormat="1" x14ac:dyDescent="0.25">
      <c r="A4" s="3" t="s">
        <v>124</v>
      </c>
      <c r="B4" s="3" t="s">
        <v>218</v>
      </c>
      <c r="C4" s="3" t="s">
        <v>133</v>
      </c>
      <c r="D4" s="3" t="s">
        <v>219</v>
      </c>
      <c r="E4" s="3" t="s">
        <v>220</v>
      </c>
      <c r="F4" s="3" t="s">
        <v>221</v>
      </c>
      <c r="G4" s="3" t="s">
        <v>138</v>
      </c>
      <c r="H4" s="43" t="s">
        <v>222</v>
      </c>
    </row>
    <row r="5" spans="1:256" outlineLevel="2" x14ac:dyDescent="0.25">
      <c r="A5" s="4" t="s">
        <v>286</v>
      </c>
      <c r="B5" s="4" t="s">
        <v>223</v>
      </c>
      <c r="C5" s="4" t="s">
        <v>224</v>
      </c>
      <c r="D5" s="4" t="s">
        <v>224</v>
      </c>
      <c r="E5" s="4" t="s">
        <v>8</v>
      </c>
      <c r="F5" s="4" t="s">
        <v>9</v>
      </c>
      <c r="G5" s="4" t="s">
        <v>225</v>
      </c>
      <c r="H5" s="44">
        <v>16217.630000000001</v>
      </c>
    </row>
    <row r="6" spans="1:256" outlineLevel="2" x14ac:dyDescent="0.25">
      <c r="A6" s="4" t="s">
        <v>286</v>
      </c>
      <c r="B6" s="4" t="s">
        <v>223</v>
      </c>
      <c r="C6" s="4" t="s">
        <v>224</v>
      </c>
      <c r="D6" s="4" t="s">
        <v>224</v>
      </c>
      <c r="E6" s="4" t="s">
        <v>16</v>
      </c>
      <c r="F6" s="4" t="s">
        <v>17</v>
      </c>
      <c r="G6" s="4" t="s">
        <v>225</v>
      </c>
      <c r="H6" s="44">
        <v>43161.5</v>
      </c>
    </row>
    <row r="7" spans="1:256" outlineLevel="2" x14ac:dyDescent="0.25">
      <c r="A7" s="4" t="s">
        <v>286</v>
      </c>
      <c r="B7" s="4" t="s">
        <v>223</v>
      </c>
      <c r="C7" s="4" t="s">
        <v>224</v>
      </c>
      <c r="D7" s="4" t="s">
        <v>224</v>
      </c>
      <c r="E7" s="4" t="s">
        <v>115</v>
      </c>
      <c r="F7" s="4" t="s">
        <v>116</v>
      </c>
      <c r="G7" s="4" t="s">
        <v>225</v>
      </c>
      <c r="H7" s="44">
        <v>12902</v>
      </c>
    </row>
    <row r="8" spans="1:256" outlineLevel="2" x14ac:dyDescent="0.25">
      <c r="A8" s="4" t="s">
        <v>286</v>
      </c>
      <c r="B8" s="4" t="s">
        <v>223</v>
      </c>
      <c r="C8" s="4" t="s">
        <v>229</v>
      </c>
      <c r="D8" s="4" t="s">
        <v>229</v>
      </c>
      <c r="E8" s="4" t="s">
        <v>38</v>
      </c>
      <c r="F8" s="4" t="s">
        <v>39</v>
      </c>
      <c r="G8" s="4" t="s">
        <v>225</v>
      </c>
      <c r="H8" s="44">
        <v>83142.570000000007</v>
      </c>
    </row>
    <row r="9" spans="1:256" outlineLevel="2" x14ac:dyDescent="0.25">
      <c r="A9" s="4" t="s">
        <v>286</v>
      </c>
      <c r="B9" s="4" t="s">
        <v>223</v>
      </c>
      <c r="C9" s="4" t="s">
        <v>229</v>
      </c>
      <c r="D9" s="4" t="s">
        <v>229</v>
      </c>
      <c r="E9" s="4" t="s">
        <v>266</v>
      </c>
      <c r="F9" s="4" t="s">
        <v>267</v>
      </c>
      <c r="G9" s="4" t="s">
        <v>225</v>
      </c>
      <c r="H9" s="44">
        <v>24902.5</v>
      </c>
    </row>
    <row r="10" spans="1:256" outlineLevel="2" x14ac:dyDescent="0.25">
      <c r="A10" s="4" t="s">
        <v>286</v>
      </c>
      <c r="B10" s="4" t="s">
        <v>223</v>
      </c>
      <c r="C10" s="4" t="s">
        <v>229</v>
      </c>
      <c r="D10" s="4" t="s">
        <v>229</v>
      </c>
      <c r="E10" s="4" t="s">
        <v>201</v>
      </c>
      <c r="F10" s="4" t="s">
        <v>202</v>
      </c>
      <c r="G10" s="4" t="s">
        <v>225</v>
      </c>
      <c r="H10" s="44">
        <v>52271.6</v>
      </c>
    </row>
    <row r="11" spans="1:256" outlineLevel="2" x14ac:dyDescent="0.25">
      <c r="A11" s="4" t="s">
        <v>286</v>
      </c>
      <c r="B11" s="4" t="s">
        <v>223</v>
      </c>
      <c r="C11" s="4" t="s">
        <v>229</v>
      </c>
      <c r="D11" s="4" t="s">
        <v>229</v>
      </c>
      <c r="E11" s="4" t="s">
        <v>64</v>
      </c>
      <c r="F11" s="4" t="s">
        <v>65</v>
      </c>
      <c r="G11" s="4" t="s">
        <v>225</v>
      </c>
      <c r="H11" s="44">
        <v>3664.25</v>
      </c>
    </row>
    <row r="12" spans="1:256" outlineLevel="2" x14ac:dyDescent="0.25">
      <c r="A12" s="4" t="s">
        <v>286</v>
      </c>
      <c r="B12" s="4" t="s">
        <v>223</v>
      </c>
      <c r="C12" s="4" t="s">
        <v>229</v>
      </c>
      <c r="D12" s="4" t="s">
        <v>229</v>
      </c>
      <c r="E12" s="4" t="s">
        <v>268</v>
      </c>
      <c r="F12" s="4" t="s">
        <v>269</v>
      </c>
      <c r="G12" s="4" t="s">
        <v>225</v>
      </c>
      <c r="H12" s="44">
        <v>117074.03</v>
      </c>
    </row>
    <row r="13" spans="1:256" outlineLevel="2" x14ac:dyDescent="0.25">
      <c r="A13" s="4" t="s">
        <v>286</v>
      </c>
      <c r="B13" s="4" t="s">
        <v>223</v>
      </c>
      <c r="C13" s="4" t="s">
        <v>229</v>
      </c>
      <c r="D13" s="4" t="s">
        <v>229</v>
      </c>
      <c r="E13" s="4" t="s">
        <v>77</v>
      </c>
      <c r="F13" s="4" t="s">
        <v>78</v>
      </c>
      <c r="G13" s="4" t="s">
        <v>225</v>
      </c>
      <c r="H13" s="44">
        <v>52426.6</v>
      </c>
    </row>
    <row r="14" spans="1:256" outlineLevel="2" x14ac:dyDescent="0.25">
      <c r="A14" s="4" t="s">
        <v>286</v>
      </c>
      <c r="B14" s="4" t="s">
        <v>230</v>
      </c>
      <c r="C14" s="4" t="s">
        <v>229</v>
      </c>
      <c r="D14" s="4" t="s">
        <v>231</v>
      </c>
      <c r="E14" s="4" t="s">
        <v>103</v>
      </c>
      <c r="F14" s="4" t="s">
        <v>104</v>
      </c>
      <c r="G14" s="4" t="s">
        <v>225</v>
      </c>
      <c r="H14" s="44">
        <v>1197</v>
      </c>
    </row>
    <row r="15" spans="1:256" outlineLevel="2" x14ac:dyDescent="0.25">
      <c r="A15" s="4" t="s">
        <v>286</v>
      </c>
      <c r="B15" s="4" t="s">
        <v>230</v>
      </c>
      <c r="C15" s="4" t="s">
        <v>229</v>
      </c>
      <c r="D15" s="4" t="s">
        <v>231</v>
      </c>
      <c r="E15" s="4" t="s">
        <v>113</v>
      </c>
      <c r="F15" s="4" t="s">
        <v>114</v>
      </c>
      <c r="G15" s="4" t="s">
        <v>225</v>
      </c>
      <c r="H15" s="44">
        <v>168</v>
      </c>
    </row>
    <row r="16" spans="1:256" outlineLevel="2" x14ac:dyDescent="0.25">
      <c r="A16" s="4" t="s">
        <v>286</v>
      </c>
      <c r="B16" s="4" t="s">
        <v>230</v>
      </c>
      <c r="C16" s="4" t="s">
        <v>229</v>
      </c>
      <c r="D16" s="4" t="s">
        <v>231</v>
      </c>
      <c r="E16" s="4" t="s">
        <v>105</v>
      </c>
      <c r="F16" s="4" t="s">
        <v>106</v>
      </c>
      <c r="G16" s="4" t="s">
        <v>225</v>
      </c>
      <c r="H16" s="44">
        <v>93696.97</v>
      </c>
    </row>
    <row r="17" spans="1:8" outlineLevel="2" x14ac:dyDescent="0.25">
      <c r="A17" s="4" t="s">
        <v>286</v>
      </c>
      <c r="B17" s="4" t="s">
        <v>223</v>
      </c>
      <c r="C17" s="4" t="s">
        <v>205</v>
      </c>
      <c r="D17" s="4" t="s">
        <v>205</v>
      </c>
      <c r="E17" s="4" t="s">
        <v>1</v>
      </c>
      <c r="F17" s="4" t="s">
        <v>206</v>
      </c>
      <c r="G17" s="4" t="s">
        <v>225</v>
      </c>
      <c r="H17" s="44">
        <v>74768.05</v>
      </c>
    </row>
    <row r="18" spans="1:8" outlineLevel="2" x14ac:dyDescent="0.25">
      <c r="A18" s="4" t="s">
        <v>286</v>
      </c>
      <c r="B18" s="4" t="s">
        <v>223</v>
      </c>
      <c r="C18" s="4" t="s">
        <v>205</v>
      </c>
      <c r="D18" s="4" t="s">
        <v>205</v>
      </c>
      <c r="E18" s="4" t="s">
        <v>207</v>
      </c>
      <c r="F18" s="4" t="s">
        <v>208</v>
      </c>
      <c r="G18" s="4" t="s">
        <v>225</v>
      </c>
      <c r="H18" s="44">
        <v>15932.5</v>
      </c>
    </row>
    <row r="19" spans="1:8" outlineLevel="2" x14ac:dyDescent="0.25">
      <c r="A19" s="4" t="s">
        <v>286</v>
      </c>
      <c r="B19" s="4" t="s">
        <v>223</v>
      </c>
      <c r="C19" s="4" t="s">
        <v>205</v>
      </c>
      <c r="D19" s="4" t="s">
        <v>205</v>
      </c>
      <c r="E19" s="4" t="s">
        <v>18</v>
      </c>
      <c r="F19" s="4" t="s">
        <v>19</v>
      </c>
      <c r="G19" s="4" t="s">
        <v>225</v>
      </c>
      <c r="H19" s="44">
        <v>31229.100000000002</v>
      </c>
    </row>
    <row r="20" spans="1:8" outlineLevel="2" x14ac:dyDescent="0.25">
      <c r="A20" s="4" t="s">
        <v>286</v>
      </c>
      <c r="B20" s="4" t="s">
        <v>223</v>
      </c>
      <c r="C20" s="4" t="s">
        <v>205</v>
      </c>
      <c r="D20" s="4" t="s">
        <v>205</v>
      </c>
      <c r="E20" s="4" t="s">
        <v>272</v>
      </c>
      <c r="F20" s="4" t="s">
        <v>205</v>
      </c>
      <c r="G20" s="4" t="s">
        <v>225</v>
      </c>
      <c r="H20" s="44">
        <v>4508</v>
      </c>
    </row>
    <row r="21" spans="1:8" outlineLevel="2" x14ac:dyDescent="0.25">
      <c r="A21" s="4" t="s">
        <v>286</v>
      </c>
      <c r="B21" s="4" t="s">
        <v>223</v>
      </c>
      <c r="C21" s="4" t="s">
        <v>205</v>
      </c>
      <c r="D21" s="4" t="s">
        <v>205</v>
      </c>
      <c r="E21" s="4" t="s">
        <v>48</v>
      </c>
      <c r="F21" s="4" t="s">
        <v>49</v>
      </c>
      <c r="G21" s="4" t="s">
        <v>225</v>
      </c>
      <c r="H21" s="44">
        <v>17525</v>
      </c>
    </row>
    <row r="22" spans="1:8" outlineLevel="2" x14ac:dyDescent="0.25">
      <c r="A22" s="4" t="s">
        <v>286</v>
      </c>
      <c r="B22" s="4" t="s">
        <v>223</v>
      </c>
      <c r="C22" s="4" t="s">
        <v>212</v>
      </c>
      <c r="D22" s="4" t="s">
        <v>212</v>
      </c>
      <c r="E22" s="4" t="s">
        <v>119</v>
      </c>
      <c r="F22" s="4" t="s">
        <v>120</v>
      </c>
      <c r="G22" s="4" t="s">
        <v>225</v>
      </c>
      <c r="H22" s="44">
        <v>1710</v>
      </c>
    </row>
    <row r="23" spans="1:8" outlineLevel="2" x14ac:dyDescent="0.25">
      <c r="A23" s="4" t="s">
        <v>286</v>
      </c>
      <c r="B23" s="4" t="s">
        <v>223</v>
      </c>
      <c r="C23" s="4" t="s">
        <v>212</v>
      </c>
      <c r="D23" s="4" t="s">
        <v>212</v>
      </c>
      <c r="E23" s="4" t="s">
        <v>61</v>
      </c>
      <c r="F23" s="4" t="s">
        <v>213</v>
      </c>
      <c r="G23" s="4" t="s">
        <v>225</v>
      </c>
      <c r="H23" s="44">
        <v>2569</v>
      </c>
    </row>
    <row r="24" spans="1:8" outlineLevel="2" x14ac:dyDescent="0.25">
      <c r="A24" s="4" t="s">
        <v>286</v>
      </c>
      <c r="B24" s="4" t="s">
        <v>223</v>
      </c>
      <c r="C24" s="4" t="s">
        <v>212</v>
      </c>
      <c r="D24" s="4" t="s">
        <v>212</v>
      </c>
      <c r="E24" s="4" t="s">
        <v>99</v>
      </c>
      <c r="F24" s="4" t="s">
        <v>100</v>
      </c>
      <c r="G24" s="4" t="s">
        <v>225</v>
      </c>
      <c r="H24" s="44">
        <v>8140</v>
      </c>
    </row>
    <row r="25" spans="1:8" outlineLevel="2" x14ac:dyDescent="0.25">
      <c r="A25" s="4" t="s">
        <v>286</v>
      </c>
      <c r="B25" s="4" t="s">
        <v>223</v>
      </c>
      <c r="C25" s="4" t="s">
        <v>135</v>
      </c>
      <c r="D25" s="4" t="s">
        <v>135</v>
      </c>
      <c r="E25" s="4" t="s">
        <v>31</v>
      </c>
      <c r="F25" s="4" t="s">
        <v>32</v>
      </c>
      <c r="G25" s="4" t="s">
        <v>225</v>
      </c>
      <c r="H25" s="44">
        <v>962.5</v>
      </c>
    </row>
    <row r="26" spans="1:8" outlineLevel="2" x14ac:dyDescent="0.25">
      <c r="A26" s="4" t="s">
        <v>286</v>
      </c>
      <c r="B26" s="4" t="s">
        <v>223</v>
      </c>
      <c r="C26" s="4" t="s">
        <v>54</v>
      </c>
      <c r="D26" s="4" t="s">
        <v>54</v>
      </c>
      <c r="E26" s="4" t="s">
        <v>55</v>
      </c>
      <c r="F26" s="4" t="s">
        <v>56</v>
      </c>
      <c r="G26" s="4" t="s">
        <v>225</v>
      </c>
      <c r="H26" s="44">
        <v>181208.55000000002</v>
      </c>
    </row>
    <row r="27" spans="1:8" outlineLevel="2" x14ac:dyDescent="0.25">
      <c r="A27" s="4" t="s">
        <v>286</v>
      </c>
      <c r="B27" s="4" t="s">
        <v>223</v>
      </c>
      <c r="C27" s="4" t="s">
        <v>54</v>
      </c>
      <c r="D27" s="4" t="s">
        <v>54</v>
      </c>
      <c r="E27" s="4" t="s">
        <v>199</v>
      </c>
      <c r="F27" s="4" t="s">
        <v>200</v>
      </c>
      <c r="G27" s="4" t="s">
        <v>225</v>
      </c>
      <c r="H27" s="44">
        <v>35764.410000000003</v>
      </c>
    </row>
    <row r="28" spans="1:8" outlineLevel="2" x14ac:dyDescent="0.25">
      <c r="A28" s="4" t="s">
        <v>286</v>
      </c>
      <c r="B28" s="4" t="s">
        <v>223</v>
      </c>
      <c r="C28" s="4" t="s">
        <v>54</v>
      </c>
      <c r="D28" s="4" t="s">
        <v>54</v>
      </c>
      <c r="E28" s="4" t="s">
        <v>287</v>
      </c>
      <c r="F28" s="4" t="s">
        <v>288</v>
      </c>
      <c r="G28" s="4" t="s">
        <v>225</v>
      </c>
      <c r="H28" s="44">
        <v>1017</v>
      </c>
    </row>
    <row r="29" spans="1:8" outlineLevel="2" x14ac:dyDescent="0.25">
      <c r="A29" s="4" t="s">
        <v>286</v>
      </c>
      <c r="B29" s="4" t="s">
        <v>223</v>
      </c>
      <c r="C29" s="4" t="s">
        <v>76</v>
      </c>
      <c r="D29" s="4" t="s">
        <v>76</v>
      </c>
      <c r="E29" s="4" t="s">
        <v>75</v>
      </c>
      <c r="F29" s="4" t="s">
        <v>76</v>
      </c>
      <c r="G29" s="4" t="s">
        <v>225</v>
      </c>
      <c r="H29" s="44">
        <v>14811</v>
      </c>
    </row>
    <row r="30" spans="1:8" outlineLevel="2" x14ac:dyDescent="0.25">
      <c r="A30" s="4" t="s">
        <v>286</v>
      </c>
      <c r="B30" s="4" t="s">
        <v>223</v>
      </c>
      <c r="C30" s="4" t="s">
        <v>236</v>
      </c>
      <c r="D30" s="4" t="s">
        <v>237</v>
      </c>
      <c r="E30" s="4" t="s">
        <v>197</v>
      </c>
      <c r="F30" s="4" t="s">
        <v>198</v>
      </c>
      <c r="G30" s="4" t="s">
        <v>225</v>
      </c>
      <c r="H30" s="44">
        <v>10160</v>
      </c>
    </row>
    <row r="31" spans="1:8" outlineLevel="2" x14ac:dyDescent="0.25">
      <c r="A31" s="4" t="s">
        <v>286</v>
      </c>
      <c r="B31" s="4" t="s">
        <v>223</v>
      </c>
      <c r="C31" s="4" t="s">
        <v>236</v>
      </c>
      <c r="D31" s="4" t="s">
        <v>237</v>
      </c>
      <c r="E31" s="4" t="s">
        <v>2</v>
      </c>
      <c r="F31" s="4" t="s">
        <v>3</v>
      </c>
      <c r="G31" s="4" t="s">
        <v>225</v>
      </c>
      <c r="H31" s="44">
        <v>13393</v>
      </c>
    </row>
    <row r="32" spans="1:8" outlineLevel="2" x14ac:dyDescent="0.25">
      <c r="A32" s="4" t="s">
        <v>286</v>
      </c>
      <c r="B32" s="4" t="s">
        <v>223</v>
      </c>
      <c r="C32" s="4" t="s">
        <v>236</v>
      </c>
      <c r="D32" s="4" t="s">
        <v>237</v>
      </c>
      <c r="E32" s="4" t="s">
        <v>270</v>
      </c>
      <c r="F32" s="4" t="s">
        <v>271</v>
      </c>
      <c r="G32" s="4" t="s">
        <v>225</v>
      </c>
      <c r="H32" s="44">
        <v>8841.75</v>
      </c>
    </row>
    <row r="33" spans="1:8" outlineLevel="2" x14ac:dyDescent="0.25">
      <c r="A33" s="4" t="s">
        <v>286</v>
      </c>
      <c r="B33" s="4" t="s">
        <v>223</v>
      </c>
      <c r="C33" s="4" t="s">
        <v>236</v>
      </c>
      <c r="D33" s="4" t="s">
        <v>237</v>
      </c>
      <c r="E33" s="4" t="s">
        <v>26</v>
      </c>
      <c r="F33" s="4" t="s">
        <v>27</v>
      </c>
      <c r="G33" s="4" t="s">
        <v>225</v>
      </c>
      <c r="H33" s="44">
        <v>13200</v>
      </c>
    </row>
    <row r="34" spans="1:8" outlineLevel="2" x14ac:dyDescent="0.25">
      <c r="A34" s="4" t="s">
        <v>286</v>
      </c>
      <c r="B34" s="4" t="s">
        <v>223</v>
      </c>
      <c r="C34" s="4" t="s">
        <v>236</v>
      </c>
      <c r="D34" s="4" t="s">
        <v>237</v>
      </c>
      <c r="E34" s="4" t="s">
        <v>28</v>
      </c>
      <c r="F34" s="4" t="s">
        <v>261</v>
      </c>
      <c r="G34" s="4" t="s">
        <v>225</v>
      </c>
      <c r="H34" s="44">
        <v>8951.06</v>
      </c>
    </row>
    <row r="35" spans="1:8" outlineLevel="2" x14ac:dyDescent="0.25">
      <c r="A35" s="4" t="s">
        <v>286</v>
      </c>
      <c r="B35" s="4" t="s">
        <v>223</v>
      </c>
      <c r="C35" s="4" t="s">
        <v>236</v>
      </c>
      <c r="D35" s="4" t="s">
        <v>237</v>
      </c>
      <c r="E35" s="4" t="s">
        <v>29</v>
      </c>
      <c r="F35" s="4" t="s">
        <v>30</v>
      </c>
      <c r="G35" s="4" t="s">
        <v>225</v>
      </c>
      <c r="H35" s="44">
        <v>3178.5</v>
      </c>
    </row>
    <row r="36" spans="1:8" outlineLevel="2" x14ac:dyDescent="0.25">
      <c r="A36" s="4" t="s">
        <v>286</v>
      </c>
      <c r="B36" s="4" t="s">
        <v>223</v>
      </c>
      <c r="C36" s="4" t="s">
        <v>236</v>
      </c>
      <c r="D36" s="4" t="s">
        <v>237</v>
      </c>
      <c r="E36" s="4" t="s">
        <v>44</v>
      </c>
      <c r="F36" s="4" t="s">
        <v>45</v>
      </c>
      <c r="G36" s="4" t="s">
        <v>225</v>
      </c>
      <c r="H36" s="44">
        <v>47408</v>
      </c>
    </row>
    <row r="37" spans="1:8" outlineLevel="2" x14ac:dyDescent="0.25">
      <c r="A37" s="4" t="s">
        <v>286</v>
      </c>
      <c r="B37" s="4" t="s">
        <v>223</v>
      </c>
      <c r="C37" s="4" t="s">
        <v>236</v>
      </c>
      <c r="D37" s="4" t="s">
        <v>237</v>
      </c>
      <c r="E37" s="4" t="s">
        <v>46</v>
      </c>
      <c r="F37" s="4" t="s">
        <v>47</v>
      </c>
      <c r="G37" s="4" t="s">
        <v>225</v>
      </c>
      <c r="H37" s="44">
        <v>138168.25</v>
      </c>
    </row>
    <row r="38" spans="1:8" outlineLevel="2" x14ac:dyDescent="0.25">
      <c r="A38" s="4" t="s">
        <v>286</v>
      </c>
      <c r="B38" s="4" t="s">
        <v>223</v>
      </c>
      <c r="C38" s="4" t="s">
        <v>236</v>
      </c>
      <c r="D38" s="4" t="s">
        <v>237</v>
      </c>
      <c r="E38" s="4" t="s">
        <v>59</v>
      </c>
      <c r="F38" s="4" t="s">
        <v>60</v>
      </c>
      <c r="G38" s="4" t="s">
        <v>225</v>
      </c>
      <c r="H38" s="44">
        <v>31120.63</v>
      </c>
    </row>
    <row r="39" spans="1:8" outlineLevel="2" x14ac:dyDescent="0.25">
      <c r="A39" s="4" t="s">
        <v>286</v>
      </c>
      <c r="B39" s="4" t="s">
        <v>223</v>
      </c>
      <c r="C39" s="4" t="s">
        <v>236</v>
      </c>
      <c r="D39" s="4" t="s">
        <v>237</v>
      </c>
      <c r="E39" s="4" t="s">
        <v>62</v>
      </c>
      <c r="F39" s="4" t="s">
        <v>63</v>
      </c>
      <c r="G39" s="4" t="s">
        <v>225</v>
      </c>
      <c r="H39" s="44">
        <v>29943</v>
      </c>
    </row>
    <row r="40" spans="1:8" outlineLevel="2" x14ac:dyDescent="0.25">
      <c r="A40" s="4" t="s">
        <v>286</v>
      </c>
      <c r="B40" s="4" t="s">
        <v>223</v>
      </c>
      <c r="C40" s="4" t="s">
        <v>236</v>
      </c>
      <c r="D40" s="4" t="s">
        <v>237</v>
      </c>
      <c r="E40" s="4" t="s">
        <v>85</v>
      </c>
      <c r="F40" s="4" t="s">
        <v>86</v>
      </c>
      <c r="G40" s="4" t="s">
        <v>225</v>
      </c>
      <c r="H40" s="44">
        <v>6676.55</v>
      </c>
    </row>
    <row r="41" spans="1:8" outlineLevel="2" x14ac:dyDescent="0.25">
      <c r="A41" s="4" t="s">
        <v>286</v>
      </c>
      <c r="B41" s="4" t="s">
        <v>223</v>
      </c>
      <c r="C41" s="4" t="s">
        <v>236</v>
      </c>
      <c r="D41" s="4" t="s">
        <v>237</v>
      </c>
      <c r="E41" s="4" t="s">
        <v>94</v>
      </c>
      <c r="F41" s="4" t="s">
        <v>246</v>
      </c>
      <c r="G41" s="4" t="s">
        <v>225</v>
      </c>
      <c r="H41" s="44">
        <v>37421.75</v>
      </c>
    </row>
    <row r="42" spans="1:8" outlineLevel="2" x14ac:dyDescent="0.25">
      <c r="A42" s="4" t="s">
        <v>286</v>
      </c>
      <c r="B42" s="4" t="s">
        <v>223</v>
      </c>
      <c r="C42" s="4" t="s">
        <v>236</v>
      </c>
      <c r="D42" s="4" t="s">
        <v>237</v>
      </c>
      <c r="E42" s="4" t="s">
        <v>259</v>
      </c>
      <c r="F42" s="4" t="s">
        <v>258</v>
      </c>
      <c r="G42" s="4" t="s">
        <v>225</v>
      </c>
      <c r="H42" s="44">
        <v>2072.25</v>
      </c>
    </row>
    <row r="43" spans="1:8" outlineLevel="2" x14ac:dyDescent="0.25">
      <c r="A43" s="4" t="s">
        <v>286</v>
      </c>
      <c r="B43" s="4" t="s">
        <v>223</v>
      </c>
      <c r="C43" s="4" t="s">
        <v>236</v>
      </c>
      <c r="D43" s="4" t="s">
        <v>238</v>
      </c>
      <c r="E43" s="4" t="s">
        <v>6</v>
      </c>
      <c r="F43" s="4" t="s">
        <v>7</v>
      </c>
      <c r="G43" s="4" t="s">
        <v>225</v>
      </c>
      <c r="H43" s="44">
        <v>270</v>
      </c>
    </row>
    <row r="44" spans="1:8" outlineLevel="2" x14ac:dyDescent="0.25">
      <c r="A44" s="4" t="s">
        <v>286</v>
      </c>
      <c r="B44" s="4" t="s">
        <v>223</v>
      </c>
      <c r="C44" s="4" t="s">
        <v>236</v>
      </c>
      <c r="D44" s="4" t="s">
        <v>238</v>
      </c>
      <c r="E44" s="4" t="s">
        <v>35</v>
      </c>
      <c r="F44" s="4" t="s">
        <v>291</v>
      </c>
      <c r="G44" s="4" t="s">
        <v>225</v>
      </c>
      <c r="H44" s="44">
        <v>1403.25</v>
      </c>
    </row>
    <row r="45" spans="1:8" outlineLevel="2" x14ac:dyDescent="0.25">
      <c r="A45" s="4" t="s">
        <v>286</v>
      </c>
      <c r="B45" s="4" t="s">
        <v>223</v>
      </c>
      <c r="C45" s="4" t="s">
        <v>236</v>
      </c>
      <c r="D45" s="4" t="s">
        <v>238</v>
      </c>
      <c r="E45" s="4" t="s">
        <v>40</v>
      </c>
      <c r="F45" s="4" t="s">
        <v>41</v>
      </c>
      <c r="G45" s="4" t="s">
        <v>225</v>
      </c>
      <c r="H45" s="44">
        <v>3899</v>
      </c>
    </row>
    <row r="46" spans="1:8" outlineLevel="2" x14ac:dyDescent="0.25">
      <c r="A46" s="4" t="s">
        <v>286</v>
      </c>
      <c r="B46" s="4" t="s">
        <v>223</v>
      </c>
      <c r="C46" s="4" t="s">
        <v>236</v>
      </c>
      <c r="D46" s="4" t="s">
        <v>238</v>
      </c>
      <c r="E46" s="4" t="s">
        <v>50</v>
      </c>
      <c r="F46" s="4" t="s">
        <v>51</v>
      </c>
      <c r="G46" s="4" t="s">
        <v>225</v>
      </c>
      <c r="H46" s="44">
        <v>1099</v>
      </c>
    </row>
    <row r="47" spans="1:8" outlineLevel="2" x14ac:dyDescent="0.25">
      <c r="A47" s="4" t="s">
        <v>286</v>
      </c>
      <c r="B47" s="4" t="s">
        <v>223</v>
      </c>
      <c r="C47" s="4" t="s">
        <v>236</v>
      </c>
      <c r="D47" s="4" t="s">
        <v>238</v>
      </c>
      <c r="E47" s="4" t="s">
        <v>66</v>
      </c>
      <c r="F47" s="4" t="s">
        <v>260</v>
      </c>
      <c r="G47" s="4" t="s">
        <v>225</v>
      </c>
      <c r="H47" s="44">
        <v>2583</v>
      </c>
    </row>
    <row r="48" spans="1:8" outlineLevel="2" x14ac:dyDescent="0.25">
      <c r="A48" s="4" t="s">
        <v>286</v>
      </c>
      <c r="B48" s="4" t="s">
        <v>223</v>
      </c>
      <c r="C48" s="4" t="s">
        <v>236</v>
      </c>
      <c r="D48" s="4" t="s">
        <v>238</v>
      </c>
      <c r="E48" s="4" t="s">
        <v>67</v>
      </c>
      <c r="F48" s="4" t="s">
        <v>68</v>
      </c>
      <c r="G48" s="4" t="s">
        <v>225</v>
      </c>
      <c r="H48" s="44">
        <v>2624</v>
      </c>
    </row>
    <row r="49" spans="1:8" outlineLevel="2" x14ac:dyDescent="0.25">
      <c r="A49" s="4" t="s">
        <v>286</v>
      </c>
      <c r="B49" s="4" t="s">
        <v>223</v>
      </c>
      <c r="C49" s="4" t="s">
        <v>236</v>
      </c>
      <c r="D49" s="4" t="s">
        <v>238</v>
      </c>
      <c r="E49" s="4" t="s">
        <v>80</v>
      </c>
      <c r="F49" s="4" t="s">
        <v>81</v>
      </c>
      <c r="G49" s="4" t="s">
        <v>225</v>
      </c>
      <c r="H49" s="44">
        <v>0</v>
      </c>
    </row>
    <row r="50" spans="1:8" outlineLevel="2" x14ac:dyDescent="0.25">
      <c r="A50" s="4" t="s">
        <v>286</v>
      </c>
      <c r="B50" s="4" t="s">
        <v>223</v>
      </c>
      <c r="C50" s="4" t="s">
        <v>236</v>
      </c>
      <c r="D50" s="4" t="s">
        <v>238</v>
      </c>
      <c r="E50" s="4" t="s">
        <v>292</v>
      </c>
      <c r="F50" s="4" t="s">
        <v>293</v>
      </c>
      <c r="G50" s="4" t="s">
        <v>225</v>
      </c>
      <c r="H50" s="44">
        <v>747.6</v>
      </c>
    </row>
    <row r="51" spans="1:8" outlineLevel="2" x14ac:dyDescent="0.25">
      <c r="A51" s="4" t="s">
        <v>286</v>
      </c>
      <c r="B51" s="4" t="s">
        <v>223</v>
      </c>
      <c r="C51" s="4" t="s">
        <v>236</v>
      </c>
      <c r="D51" s="4" t="s">
        <v>238</v>
      </c>
      <c r="E51" s="4" t="s">
        <v>97</v>
      </c>
      <c r="F51" s="4" t="s">
        <v>98</v>
      </c>
      <c r="G51" s="4" t="s">
        <v>225</v>
      </c>
      <c r="H51" s="44">
        <v>12011</v>
      </c>
    </row>
    <row r="52" spans="1:8" outlineLevel="2" x14ac:dyDescent="0.25">
      <c r="A52" s="4" t="s">
        <v>286</v>
      </c>
      <c r="B52" s="4" t="s">
        <v>223</v>
      </c>
      <c r="C52" s="4" t="s">
        <v>236</v>
      </c>
      <c r="D52" s="4" t="s">
        <v>238</v>
      </c>
      <c r="E52" s="4" t="s">
        <v>264</v>
      </c>
      <c r="F52" s="4" t="s">
        <v>265</v>
      </c>
      <c r="G52" s="4" t="s">
        <v>225</v>
      </c>
      <c r="H52" s="44">
        <v>25161</v>
      </c>
    </row>
    <row r="53" spans="1:8" outlineLevel="2" x14ac:dyDescent="0.25">
      <c r="A53" s="4" t="s">
        <v>286</v>
      </c>
      <c r="B53" s="4" t="s">
        <v>223</v>
      </c>
      <c r="C53" s="4" t="s">
        <v>236</v>
      </c>
      <c r="D53" s="4" t="s">
        <v>239</v>
      </c>
      <c r="E53" s="4" t="s">
        <v>20</v>
      </c>
      <c r="F53" s="4" t="s">
        <v>21</v>
      </c>
      <c r="G53" s="4" t="s">
        <v>225</v>
      </c>
      <c r="H53" s="44">
        <v>6294.1</v>
      </c>
    </row>
    <row r="54" spans="1:8" outlineLevel="2" x14ac:dyDescent="0.25">
      <c r="A54" s="4" t="s">
        <v>286</v>
      </c>
      <c r="B54" s="4" t="s">
        <v>223</v>
      </c>
      <c r="C54" s="4" t="s">
        <v>236</v>
      </c>
      <c r="D54" s="4" t="s">
        <v>239</v>
      </c>
      <c r="E54" s="4" t="s">
        <v>22</v>
      </c>
      <c r="F54" s="4" t="s">
        <v>23</v>
      </c>
      <c r="G54" s="4" t="s">
        <v>225</v>
      </c>
      <c r="H54" s="44">
        <v>0</v>
      </c>
    </row>
    <row r="55" spans="1:8" outlineLevel="2" x14ac:dyDescent="0.25">
      <c r="A55" s="4" t="s">
        <v>286</v>
      </c>
      <c r="B55" s="4" t="s">
        <v>223</v>
      </c>
      <c r="C55" s="4" t="s">
        <v>236</v>
      </c>
      <c r="D55" s="4" t="s">
        <v>240</v>
      </c>
      <c r="E55" s="4" t="s">
        <v>36</v>
      </c>
      <c r="F55" s="4" t="s">
        <v>37</v>
      </c>
      <c r="G55" s="4" t="s">
        <v>225</v>
      </c>
      <c r="H55" s="44">
        <v>2101.25</v>
      </c>
    </row>
    <row r="56" spans="1:8" outlineLevel="2" x14ac:dyDescent="0.25">
      <c r="A56" s="4" t="s">
        <v>286</v>
      </c>
      <c r="B56" s="4" t="s">
        <v>223</v>
      </c>
      <c r="C56" s="4" t="s">
        <v>236</v>
      </c>
      <c r="D56" s="4" t="s">
        <v>240</v>
      </c>
      <c r="E56" s="4" t="s">
        <v>71</v>
      </c>
      <c r="F56" s="4" t="s">
        <v>72</v>
      </c>
      <c r="G56" s="4" t="s">
        <v>225</v>
      </c>
      <c r="H56" s="44">
        <v>6530</v>
      </c>
    </row>
    <row r="57" spans="1:8" outlineLevel="2" x14ac:dyDescent="0.25">
      <c r="A57" s="4" t="s">
        <v>286</v>
      </c>
      <c r="B57" s="4" t="s">
        <v>223</v>
      </c>
      <c r="C57" s="4" t="s">
        <v>236</v>
      </c>
      <c r="D57" s="4" t="s">
        <v>240</v>
      </c>
      <c r="E57" s="4" t="s">
        <v>82</v>
      </c>
      <c r="F57" s="4" t="s">
        <v>275</v>
      </c>
      <c r="G57" s="4" t="s">
        <v>225</v>
      </c>
      <c r="H57" s="44">
        <v>14378</v>
      </c>
    </row>
    <row r="58" spans="1:8" outlineLevel="2" x14ac:dyDescent="0.25">
      <c r="A58" s="4" t="s">
        <v>286</v>
      </c>
      <c r="B58" s="4" t="s">
        <v>223</v>
      </c>
      <c r="C58" s="4" t="s">
        <v>236</v>
      </c>
      <c r="D58" s="4" t="s">
        <v>241</v>
      </c>
      <c r="E58" s="4" t="s">
        <v>12</v>
      </c>
      <c r="F58" s="4" t="s">
        <v>13</v>
      </c>
      <c r="G58" s="4" t="s">
        <v>225</v>
      </c>
      <c r="H58" s="44">
        <v>2387</v>
      </c>
    </row>
    <row r="59" spans="1:8" outlineLevel="2" x14ac:dyDescent="0.25">
      <c r="A59" s="4" t="s">
        <v>286</v>
      </c>
      <c r="B59" s="4" t="s">
        <v>223</v>
      </c>
      <c r="C59" s="4" t="s">
        <v>236</v>
      </c>
      <c r="D59" s="4" t="s">
        <v>241</v>
      </c>
      <c r="E59" s="4" t="s">
        <v>14</v>
      </c>
      <c r="F59" s="4" t="s">
        <v>15</v>
      </c>
      <c r="G59" s="4" t="s">
        <v>225</v>
      </c>
      <c r="H59" s="44">
        <v>15309.25</v>
      </c>
    </row>
    <row r="60" spans="1:8" outlineLevel="2" x14ac:dyDescent="0.25">
      <c r="A60" s="4" t="s">
        <v>286</v>
      </c>
      <c r="B60" s="4" t="s">
        <v>223</v>
      </c>
      <c r="C60" s="4" t="s">
        <v>236</v>
      </c>
      <c r="D60" s="4" t="s">
        <v>241</v>
      </c>
      <c r="E60" s="4" t="s">
        <v>117</v>
      </c>
      <c r="F60" s="4" t="s">
        <v>118</v>
      </c>
      <c r="G60" s="4" t="s">
        <v>225</v>
      </c>
      <c r="H60" s="44">
        <v>7249.2</v>
      </c>
    </row>
    <row r="61" spans="1:8" outlineLevel="2" x14ac:dyDescent="0.25">
      <c r="A61" s="4" t="s">
        <v>286</v>
      </c>
      <c r="B61" s="4" t="s">
        <v>223</v>
      </c>
      <c r="C61" s="4" t="s">
        <v>236</v>
      </c>
      <c r="D61" s="4" t="s">
        <v>241</v>
      </c>
      <c r="E61" s="4" t="s">
        <v>24</v>
      </c>
      <c r="F61" s="4" t="s">
        <v>25</v>
      </c>
      <c r="G61" s="4" t="s">
        <v>225</v>
      </c>
      <c r="H61" s="44">
        <v>10427</v>
      </c>
    </row>
    <row r="62" spans="1:8" outlineLevel="2" x14ac:dyDescent="0.25">
      <c r="A62" s="4" t="s">
        <v>286</v>
      </c>
      <c r="B62" s="4" t="s">
        <v>223</v>
      </c>
      <c r="C62" s="4" t="s">
        <v>236</v>
      </c>
      <c r="D62" s="4" t="s">
        <v>241</v>
      </c>
      <c r="E62" s="4" t="s">
        <v>33</v>
      </c>
      <c r="F62" s="4" t="s">
        <v>34</v>
      </c>
      <c r="G62" s="4" t="s">
        <v>225</v>
      </c>
      <c r="H62" s="44">
        <v>7463</v>
      </c>
    </row>
    <row r="63" spans="1:8" outlineLevel="2" x14ac:dyDescent="0.25">
      <c r="A63" s="4" t="s">
        <v>286</v>
      </c>
      <c r="B63" s="4" t="s">
        <v>223</v>
      </c>
      <c r="C63" s="4" t="s">
        <v>236</v>
      </c>
      <c r="D63" s="4" t="s">
        <v>241</v>
      </c>
      <c r="E63" s="4" t="s">
        <v>42</v>
      </c>
      <c r="F63" s="4" t="s">
        <v>43</v>
      </c>
      <c r="G63" s="4" t="s">
        <v>225</v>
      </c>
      <c r="H63" s="44">
        <v>2404.64</v>
      </c>
    </row>
    <row r="64" spans="1:8" outlineLevel="2" x14ac:dyDescent="0.25">
      <c r="A64" s="4" t="s">
        <v>286</v>
      </c>
      <c r="B64" s="4" t="s">
        <v>223</v>
      </c>
      <c r="C64" s="4" t="s">
        <v>236</v>
      </c>
      <c r="D64" s="4" t="s">
        <v>241</v>
      </c>
      <c r="E64" s="4" t="s">
        <v>73</v>
      </c>
      <c r="F64" s="4" t="s">
        <v>74</v>
      </c>
      <c r="G64" s="4" t="s">
        <v>225</v>
      </c>
      <c r="H64" s="44">
        <v>703.85</v>
      </c>
    </row>
    <row r="65" spans="1:8" outlineLevel="2" x14ac:dyDescent="0.25">
      <c r="A65" s="4" t="s">
        <v>286</v>
      </c>
      <c r="B65" s="4" t="s">
        <v>223</v>
      </c>
      <c r="C65" s="4" t="s">
        <v>236</v>
      </c>
      <c r="D65" s="4" t="s">
        <v>241</v>
      </c>
      <c r="E65" s="4" t="s">
        <v>89</v>
      </c>
      <c r="F65" s="4" t="s">
        <v>90</v>
      </c>
      <c r="G65" s="4" t="s">
        <v>225</v>
      </c>
      <c r="H65" s="44">
        <v>46225.75</v>
      </c>
    </row>
    <row r="66" spans="1:8" outlineLevel="2" x14ac:dyDescent="0.25">
      <c r="A66" s="4" t="s">
        <v>286</v>
      </c>
      <c r="B66" s="4" t="s">
        <v>223</v>
      </c>
      <c r="C66" s="4" t="s">
        <v>243</v>
      </c>
      <c r="D66" s="4" t="s">
        <v>243</v>
      </c>
      <c r="E66" s="4" t="s">
        <v>4</v>
      </c>
      <c r="F66" s="4" t="s">
        <v>5</v>
      </c>
      <c r="G66" s="4" t="s">
        <v>225</v>
      </c>
      <c r="H66" s="44">
        <v>3479</v>
      </c>
    </row>
    <row r="67" spans="1:8" outlineLevel="2" x14ac:dyDescent="0.25">
      <c r="A67" s="4" t="s">
        <v>286</v>
      </c>
      <c r="B67" s="4" t="s">
        <v>223</v>
      </c>
      <c r="C67" s="4" t="s">
        <v>245</v>
      </c>
      <c r="D67" s="4" t="s">
        <v>245</v>
      </c>
      <c r="E67" s="4" t="s">
        <v>214</v>
      </c>
      <c r="F67" s="4" t="s">
        <v>215</v>
      </c>
      <c r="G67" s="4" t="s">
        <v>225</v>
      </c>
      <c r="H67" s="44">
        <v>136653.04999999999</v>
      </c>
    </row>
    <row r="68" spans="1:8" outlineLevel="2" x14ac:dyDescent="0.25">
      <c r="A68" s="4" t="s">
        <v>286</v>
      </c>
      <c r="B68" s="4" t="s">
        <v>223</v>
      </c>
      <c r="C68" s="4" t="s">
        <v>245</v>
      </c>
      <c r="D68" s="4" t="s">
        <v>245</v>
      </c>
      <c r="E68" s="4" t="s">
        <v>216</v>
      </c>
      <c r="F68" s="4" t="s">
        <v>217</v>
      </c>
      <c r="G68" s="4" t="s">
        <v>225</v>
      </c>
      <c r="H68" s="44">
        <v>48992.5</v>
      </c>
    </row>
    <row r="69" spans="1:8" outlineLevel="2" x14ac:dyDescent="0.25">
      <c r="A69" s="4" t="s">
        <v>286</v>
      </c>
      <c r="B69" s="4" t="s">
        <v>223</v>
      </c>
      <c r="C69" s="4" t="s">
        <v>245</v>
      </c>
      <c r="D69" s="4" t="s">
        <v>245</v>
      </c>
      <c r="E69" s="4" t="s">
        <v>83</v>
      </c>
      <c r="F69" s="4" t="s">
        <v>84</v>
      </c>
      <c r="G69" s="4" t="s">
        <v>225</v>
      </c>
      <c r="H69" s="44">
        <v>452829.9</v>
      </c>
    </row>
    <row r="70" spans="1:8" outlineLevel="2" x14ac:dyDescent="0.25">
      <c r="A70" s="4" t="s">
        <v>286</v>
      </c>
      <c r="B70" s="4" t="s">
        <v>223</v>
      </c>
      <c r="C70" s="4" t="s">
        <v>245</v>
      </c>
      <c r="D70" s="4" t="s">
        <v>245</v>
      </c>
      <c r="E70" s="4" t="s">
        <v>91</v>
      </c>
      <c r="F70" s="4" t="s">
        <v>295</v>
      </c>
      <c r="G70" s="4" t="s">
        <v>225</v>
      </c>
      <c r="H70" s="44">
        <v>11199.5</v>
      </c>
    </row>
    <row r="71" spans="1:8" outlineLevel="2" x14ac:dyDescent="0.25">
      <c r="A71" s="4" t="s">
        <v>286</v>
      </c>
      <c r="B71" s="4" t="s">
        <v>223</v>
      </c>
      <c r="C71" s="4" t="s">
        <v>245</v>
      </c>
      <c r="D71" s="4" t="s">
        <v>245</v>
      </c>
      <c r="E71" s="4" t="s">
        <v>92</v>
      </c>
      <c r="F71" s="4" t="s">
        <v>93</v>
      </c>
      <c r="G71" s="4" t="s">
        <v>225</v>
      </c>
      <c r="H71" s="44">
        <v>14796.9</v>
      </c>
    </row>
    <row r="72" spans="1:8" outlineLevel="2" x14ac:dyDescent="0.25">
      <c r="A72" s="4" t="s">
        <v>286</v>
      </c>
      <c r="B72" s="4" t="s">
        <v>223</v>
      </c>
      <c r="C72" s="4" t="s">
        <v>245</v>
      </c>
      <c r="D72" s="4" t="s">
        <v>245</v>
      </c>
      <c r="E72" s="4" t="s">
        <v>95</v>
      </c>
      <c r="F72" s="4" t="s">
        <v>96</v>
      </c>
      <c r="G72" s="4" t="s">
        <v>225</v>
      </c>
      <c r="H72" s="44">
        <v>215528.6</v>
      </c>
    </row>
    <row r="73" spans="1:8" outlineLevel="2" x14ac:dyDescent="0.25">
      <c r="A73" s="4" t="s">
        <v>286</v>
      </c>
      <c r="B73" s="4" t="s">
        <v>223</v>
      </c>
      <c r="C73" s="4" t="s">
        <v>245</v>
      </c>
      <c r="D73" s="4" t="s">
        <v>245</v>
      </c>
      <c r="E73" s="4" t="s">
        <v>257</v>
      </c>
      <c r="F73" s="4" t="s">
        <v>256</v>
      </c>
      <c r="G73" s="4" t="s">
        <v>225</v>
      </c>
      <c r="H73" s="44">
        <v>1656.9</v>
      </c>
    </row>
    <row r="74" spans="1:8" outlineLevel="2" x14ac:dyDescent="0.25">
      <c r="A74" s="4" t="s">
        <v>286</v>
      </c>
      <c r="B74" s="4" t="s">
        <v>247</v>
      </c>
      <c r="C74" s="4" t="s">
        <v>245</v>
      </c>
      <c r="D74" s="4" t="s">
        <v>245</v>
      </c>
      <c r="E74" s="4" t="s">
        <v>101</v>
      </c>
      <c r="F74" s="4" t="s">
        <v>102</v>
      </c>
      <c r="G74" s="4" t="s">
        <v>225</v>
      </c>
      <c r="H74" s="44">
        <v>281129.10000000003</v>
      </c>
    </row>
    <row r="75" spans="1:8" outlineLevel="1" x14ac:dyDescent="0.25">
      <c r="A75" s="48"/>
      <c r="B75" s="48"/>
      <c r="C75" s="48"/>
      <c r="D75" s="48"/>
      <c r="E75" s="48"/>
      <c r="F75" s="48"/>
      <c r="G75" s="48" t="s">
        <v>276</v>
      </c>
      <c r="H75" s="49">
        <f>SUBTOTAL(9,H5:H74)</f>
        <v>2579040.8400000003</v>
      </c>
    </row>
    <row r="76" spans="1:8" outlineLevel="2" x14ac:dyDescent="0.25">
      <c r="A76" s="4" t="s">
        <v>286</v>
      </c>
      <c r="B76" s="4" t="s">
        <v>223</v>
      </c>
      <c r="C76" s="4" t="s">
        <v>229</v>
      </c>
      <c r="D76" s="4" t="s">
        <v>229</v>
      </c>
      <c r="E76" s="4" t="s">
        <v>77</v>
      </c>
      <c r="F76" s="4" t="s">
        <v>78</v>
      </c>
      <c r="G76" s="4" t="s">
        <v>226</v>
      </c>
      <c r="H76" s="44">
        <v>4856.8</v>
      </c>
    </row>
    <row r="77" spans="1:8" outlineLevel="2" x14ac:dyDescent="0.25">
      <c r="A77" s="4" t="s">
        <v>286</v>
      </c>
      <c r="B77" s="4" t="s">
        <v>230</v>
      </c>
      <c r="C77" s="4" t="s">
        <v>229</v>
      </c>
      <c r="D77" s="4" t="s">
        <v>231</v>
      </c>
      <c r="E77" s="4" t="s">
        <v>113</v>
      </c>
      <c r="F77" s="4" t="s">
        <v>114</v>
      </c>
      <c r="G77" s="4" t="s">
        <v>226</v>
      </c>
      <c r="H77" s="44">
        <v>5537.35</v>
      </c>
    </row>
    <row r="78" spans="1:8" outlineLevel="2" x14ac:dyDescent="0.25">
      <c r="A78" s="4" t="s">
        <v>286</v>
      </c>
      <c r="B78" s="4" t="s">
        <v>230</v>
      </c>
      <c r="C78" s="4" t="s">
        <v>229</v>
      </c>
      <c r="D78" s="4" t="s">
        <v>231</v>
      </c>
      <c r="E78" s="4" t="s">
        <v>105</v>
      </c>
      <c r="F78" s="4" t="s">
        <v>106</v>
      </c>
      <c r="G78" s="4" t="s">
        <v>226</v>
      </c>
      <c r="H78" s="44">
        <v>8770.57</v>
      </c>
    </row>
    <row r="79" spans="1:8" outlineLevel="2" x14ac:dyDescent="0.25">
      <c r="A79" s="4" t="s">
        <v>286</v>
      </c>
      <c r="B79" s="4" t="s">
        <v>223</v>
      </c>
      <c r="C79" s="4" t="s">
        <v>205</v>
      </c>
      <c r="D79" s="4" t="s">
        <v>205</v>
      </c>
      <c r="E79" s="4" t="s">
        <v>1</v>
      </c>
      <c r="F79" s="4" t="s">
        <v>206</v>
      </c>
      <c r="G79" s="4" t="s">
        <v>226</v>
      </c>
      <c r="H79" s="44">
        <v>22684.91</v>
      </c>
    </row>
    <row r="80" spans="1:8" outlineLevel="2" x14ac:dyDescent="0.25">
      <c r="A80" s="4" t="s">
        <v>286</v>
      </c>
      <c r="B80" s="4" t="s">
        <v>223</v>
      </c>
      <c r="C80" s="4" t="s">
        <v>205</v>
      </c>
      <c r="D80" s="4" t="s">
        <v>205</v>
      </c>
      <c r="E80" s="4" t="s">
        <v>207</v>
      </c>
      <c r="F80" s="4" t="s">
        <v>208</v>
      </c>
      <c r="G80" s="4" t="s">
        <v>226</v>
      </c>
      <c r="H80" s="44">
        <v>5792.8</v>
      </c>
    </row>
    <row r="81" spans="1:8" outlineLevel="2" x14ac:dyDescent="0.25">
      <c r="A81" s="4" t="s">
        <v>286</v>
      </c>
      <c r="B81" s="4" t="s">
        <v>223</v>
      </c>
      <c r="C81" s="4" t="s">
        <v>205</v>
      </c>
      <c r="D81" s="4" t="s">
        <v>205</v>
      </c>
      <c r="E81" s="4" t="s">
        <v>18</v>
      </c>
      <c r="F81" s="4" t="s">
        <v>19</v>
      </c>
      <c r="G81" s="4" t="s">
        <v>226</v>
      </c>
      <c r="H81" s="44">
        <v>6321.25</v>
      </c>
    </row>
    <row r="82" spans="1:8" outlineLevel="2" x14ac:dyDescent="0.25">
      <c r="A82" s="4" t="s">
        <v>286</v>
      </c>
      <c r="B82" s="4" t="s">
        <v>223</v>
      </c>
      <c r="C82" s="4" t="s">
        <v>205</v>
      </c>
      <c r="D82" s="4" t="s">
        <v>205</v>
      </c>
      <c r="E82" s="4" t="s">
        <v>272</v>
      </c>
      <c r="F82" s="4" t="s">
        <v>205</v>
      </c>
      <c r="G82" s="4" t="s">
        <v>226</v>
      </c>
      <c r="H82" s="44">
        <v>258.37</v>
      </c>
    </row>
    <row r="83" spans="1:8" outlineLevel="2" x14ac:dyDescent="0.25">
      <c r="A83" s="4" t="s">
        <v>286</v>
      </c>
      <c r="B83" s="4" t="s">
        <v>223</v>
      </c>
      <c r="C83" s="4" t="s">
        <v>205</v>
      </c>
      <c r="D83" s="4" t="s">
        <v>205</v>
      </c>
      <c r="E83" s="4" t="s">
        <v>48</v>
      </c>
      <c r="F83" s="4" t="s">
        <v>49</v>
      </c>
      <c r="G83" s="4" t="s">
        <v>226</v>
      </c>
      <c r="H83" s="44">
        <v>14595.08</v>
      </c>
    </row>
    <row r="84" spans="1:8" outlineLevel="2" x14ac:dyDescent="0.25">
      <c r="A84" s="4" t="s">
        <v>286</v>
      </c>
      <c r="B84" s="4" t="s">
        <v>223</v>
      </c>
      <c r="C84" s="4" t="s">
        <v>212</v>
      </c>
      <c r="D84" s="4" t="s">
        <v>212</v>
      </c>
      <c r="E84" s="4" t="s">
        <v>119</v>
      </c>
      <c r="F84" s="4" t="s">
        <v>120</v>
      </c>
      <c r="G84" s="4" t="s">
        <v>226</v>
      </c>
      <c r="H84" s="44">
        <v>2915.18</v>
      </c>
    </row>
    <row r="85" spans="1:8" outlineLevel="2" x14ac:dyDescent="0.25">
      <c r="A85" s="4" t="s">
        <v>286</v>
      </c>
      <c r="B85" s="4" t="s">
        <v>223</v>
      </c>
      <c r="C85" s="4" t="s">
        <v>212</v>
      </c>
      <c r="D85" s="4" t="s">
        <v>212</v>
      </c>
      <c r="E85" s="4" t="s">
        <v>99</v>
      </c>
      <c r="F85" s="4" t="s">
        <v>100</v>
      </c>
      <c r="G85" s="4" t="s">
        <v>226</v>
      </c>
      <c r="H85" s="44">
        <v>15829.2</v>
      </c>
    </row>
    <row r="86" spans="1:8" outlineLevel="2" x14ac:dyDescent="0.25">
      <c r="A86" s="4" t="s">
        <v>286</v>
      </c>
      <c r="B86" s="4" t="s">
        <v>223</v>
      </c>
      <c r="C86" s="4" t="s">
        <v>54</v>
      </c>
      <c r="D86" s="4" t="s">
        <v>54</v>
      </c>
      <c r="E86" s="4" t="s">
        <v>55</v>
      </c>
      <c r="F86" s="4" t="s">
        <v>56</v>
      </c>
      <c r="G86" s="4" t="s">
        <v>226</v>
      </c>
      <c r="H86" s="44">
        <v>19770.52</v>
      </c>
    </row>
    <row r="87" spans="1:8" outlineLevel="2" x14ac:dyDescent="0.25">
      <c r="A87" s="4" t="s">
        <v>286</v>
      </c>
      <c r="B87" s="4" t="s">
        <v>223</v>
      </c>
      <c r="C87" s="4" t="s">
        <v>236</v>
      </c>
      <c r="D87" s="4" t="s">
        <v>237</v>
      </c>
      <c r="E87" s="4" t="s">
        <v>2</v>
      </c>
      <c r="F87" s="4" t="s">
        <v>3</v>
      </c>
      <c r="G87" s="4" t="s">
        <v>226</v>
      </c>
      <c r="H87" s="44">
        <v>7400.89</v>
      </c>
    </row>
    <row r="88" spans="1:8" outlineLevel="2" x14ac:dyDescent="0.25">
      <c r="A88" s="4" t="s">
        <v>286</v>
      </c>
      <c r="B88" s="4" t="s">
        <v>223</v>
      </c>
      <c r="C88" s="4" t="s">
        <v>236</v>
      </c>
      <c r="D88" s="4" t="s">
        <v>237</v>
      </c>
      <c r="E88" s="4" t="s">
        <v>270</v>
      </c>
      <c r="F88" s="4" t="s">
        <v>271</v>
      </c>
      <c r="G88" s="4" t="s">
        <v>226</v>
      </c>
      <c r="H88" s="44">
        <v>6667.05</v>
      </c>
    </row>
    <row r="89" spans="1:8" outlineLevel="2" x14ac:dyDescent="0.25">
      <c r="A89" s="4" t="s">
        <v>286</v>
      </c>
      <c r="B89" s="4" t="s">
        <v>223</v>
      </c>
      <c r="C89" s="4" t="s">
        <v>236</v>
      </c>
      <c r="D89" s="4" t="s">
        <v>237</v>
      </c>
      <c r="E89" s="4" t="s">
        <v>28</v>
      </c>
      <c r="F89" s="4" t="s">
        <v>261</v>
      </c>
      <c r="G89" s="4" t="s">
        <v>226</v>
      </c>
      <c r="H89" s="44">
        <v>35610.71</v>
      </c>
    </row>
    <row r="90" spans="1:8" outlineLevel="2" x14ac:dyDescent="0.25">
      <c r="A90" s="4" t="s">
        <v>286</v>
      </c>
      <c r="B90" s="4" t="s">
        <v>223</v>
      </c>
      <c r="C90" s="4" t="s">
        <v>236</v>
      </c>
      <c r="D90" s="4" t="s">
        <v>237</v>
      </c>
      <c r="E90" s="4" t="s">
        <v>29</v>
      </c>
      <c r="F90" s="4" t="s">
        <v>30</v>
      </c>
      <c r="G90" s="4" t="s">
        <v>226</v>
      </c>
      <c r="H90" s="44">
        <v>16373.82</v>
      </c>
    </row>
    <row r="91" spans="1:8" outlineLevel="2" x14ac:dyDescent="0.25">
      <c r="A91" s="4" t="s">
        <v>286</v>
      </c>
      <c r="B91" s="4" t="s">
        <v>223</v>
      </c>
      <c r="C91" s="4" t="s">
        <v>236</v>
      </c>
      <c r="D91" s="4" t="s">
        <v>237</v>
      </c>
      <c r="E91" s="4" t="s">
        <v>44</v>
      </c>
      <c r="F91" s="4" t="s">
        <v>45</v>
      </c>
      <c r="G91" s="4" t="s">
        <v>226</v>
      </c>
      <c r="H91" s="44">
        <v>6730.7300000000005</v>
      </c>
    </row>
    <row r="92" spans="1:8" outlineLevel="2" x14ac:dyDescent="0.25">
      <c r="A92" s="4" t="s">
        <v>286</v>
      </c>
      <c r="B92" s="4" t="s">
        <v>223</v>
      </c>
      <c r="C92" s="4" t="s">
        <v>236</v>
      </c>
      <c r="D92" s="4" t="s">
        <v>237</v>
      </c>
      <c r="E92" s="4" t="s">
        <v>46</v>
      </c>
      <c r="F92" s="4" t="s">
        <v>47</v>
      </c>
      <c r="G92" s="4" t="s">
        <v>226</v>
      </c>
      <c r="H92" s="44">
        <v>20610.98</v>
      </c>
    </row>
    <row r="93" spans="1:8" outlineLevel="2" x14ac:dyDescent="0.25">
      <c r="A93" s="4" t="s">
        <v>286</v>
      </c>
      <c r="B93" s="4" t="s">
        <v>223</v>
      </c>
      <c r="C93" s="4" t="s">
        <v>236</v>
      </c>
      <c r="D93" s="4" t="s">
        <v>237</v>
      </c>
      <c r="E93" s="4" t="s">
        <v>59</v>
      </c>
      <c r="F93" s="4" t="s">
        <v>60</v>
      </c>
      <c r="G93" s="4" t="s">
        <v>226</v>
      </c>
      <c r="H93" s="44">
        <v>13769.2</v>
      </c>
    </row>
    <row r="94" spans="1:8" outlineLevel="2" x14ac:dyDescent="0.25">
      <c r="A94" s="4" t="s">
        <v>286</v>
      </c>
      <c r="B94" s="4" t="s">
        <v>223</v>
      </c>
      <c r="C94" s="4" t="s">
        <v>236</v>
      </c>
      <c r="D94" s="4" t="s">
        <v>237</v>
      </c>
      <c r="E94" s="4" t="s">
        <v>85</v>
      </c>
      <c r="F94" s="4" t="s">
        <v>86</v>
      </c>
      <c r="G94" s="4" t="s">
        <v>226</v>
      </c>
      <c r="H94" s="44">
        <v>2509.3200000000002</v>
      </c>
    </row>
    <row r="95" spans="1:8" outlineLevel="2" x14ac:dyDescent="0.25">
      <c r="A95" s="4" t="s">
        <v>286</v>
      </c>
      <c r="B95" s="4" t="s">
        <v>223</v>
      </c>
      <c r="C95" s="4" t="s">
        <v>236</v>
      </c>
      <c r="D95" s="4" t="s">
        <v>237</v>
      </c>
      <c r="E95" s="4" t="s">
        <v>87</v>
      </c>
      <c r="F95" s="4" t="s">
        <v>88</v>
      </c>
      <c r="G95" s="4" t="s">
        <v>226</v>
      </c>
      <c r="H95" s="44">
        <v>1585.67</v>
      </c>
    </row>
    <row r="96" spans="1:8" outlineLevel="2" x14ac:dyDescent="0.25">
      <c r="A96" s="4" t="s">
        <v>286</v>
      </c>
      <c r="B96" s="4" t="s">
        <v>223</v>
      </c>
      <c r="C96" s="4" t="s">
        <v>236</v>
      </c>
      <c r="D96" s="4" t="s">
        <v>237</v>
      </c>
      <c r="E96" s="4" t="s">
        <v>94</v>
      </c>
      <c r="F96" s="4" t="s">
        <v>246</v>
      </c>
      <c r="G96" s="4" t="s">
        <v>226</v>
      </c>
      <c r="H96" s="44">
        <v>2447.89</v>
      </c>
    </row>
    <row r="97" spans="1:8" outlineLevel="2" x14ac:dyDescent="0.25">
      <c r="A97" s="4" t="s">
        <v>286</v>
      </c>
      <c r="B97" s="4" t="s">
        <v>223</v>
      </c>
      <c r="C97" s="4" t="s">
        <v>236</v>
      </c>
      <c r="D97" s="4" t="s">
        <v>237</v>
      </c>
      <c r="E97" s="4" t="s">
        <v>259</v>
      </c>
      <c r="F97" s="4" t="s">
        <v>258</v>
      </c>
      <c r="G97" s="4" t="s">
        <v>226</v>
      </c>
      <c r="H97" s="44">
        <v>8724.6200000000008</v>
      </c>
    </row>
    <row r="98" spans="1:8" outlineLevel="2" x14ac:dyDescent="0.25">
      <c r="A98" s="4" t="s">
        <v>286</v>
      </c>
      <c r="B98" s="4" t="s">
        <v>223</v>
      </c>
      <c r="C98" s="4" t="s">
        <v>236</v>
      </c>
      <c r="D98" s="4" t="s">
        <v>238</v>
      </c>
      <c r="E98" s="4" t="s">
        <v>210</v>
      </c>
      <c r="F98" s="4" t="s">
        <v>211</v>
      </c>
      <c r="G98" s="4" t="s">
        <v>226</v>
      </c>
      <c r="H98" s="44">
        <v>327.60000000000002</v>
      </c>
    </row>
    <row r="99" spans="1:8" outlineLevel="2" x14ac:dyDescent="0.25">
      <c r="A99" s="4" t="s">
        <v>286</v>
      </c>
      <c r="B99" s="4" t="s">
        <v>223</v>
      </c>
      <c r="C99" s="4" t="s">
        <v>236</v>
      </c>
      <c r="D99" s="4" t="s">
        <v>238</v>
      </c>
      <c r="E99" s="4" t="s">
        <v>6</v>
      </c>
      <c r="F99" s="4" t="s">
        <v>7</v>
      </c>
      <c r="G99" s="4" t="s">
        <v>226</v>
      </c>
      <c r="H99" s="44">
        <v>4551.95</v>
      </c>
    </row>
    <row r="100" spans="1:8" outlineLevel="2" x14ac:dyDescent="0.25">
      <c r="A100" s="4" t="s">
        <v>286</v>
      </c>
      <c r="B100" s="4" t="s">
        <v>223</v>
      </c>
      <c r="C100" s="4" t="s">
        <v>236</v>
      </c>
      <c r="D100" s="4" t="s">
        <v>238</v>
      </c>
      <c r="E100" s="4" t="s">
        <v>289</v>
      </c>
      <c r="F100" s="4" t="s">
        <v>290</v>
      </c>
      <c r="G100" s="4" t="s">
        <v>226</v>
      </c>
      <c r="H100" s="44">
        <v>1777.23</v>
      </c>
    </row>
    <row r="101" spans="1:8" outlineLevel="2" x14ac:dyDescent="0.25">
      <c r="A101" s="4" t="s">
        <v>286</v>
      </c>
      <c r="B101" s="4" t="s">
        <v>223</v>
      </c>
      <c r="C101" s="4" t="s">
        <v>236</v>
      </c>
      <c r="D101" s="4" t="s">
        <v>238</v>
      </c>
      <c r="E101" s="4" t="s">
        <v>10</v>
      </c>
      <c r="F101" s="4" t="s">
        <v>11</v>
      </c>
      <c r="G101" s="4" t="s">
        <v>226</v>
      </c>
      <c r="H101" s="44">
        <v>0</v>
      </c>
    </row>
    <row r="102" spans="1:8" outlineLevel="2" x14ac:dyDescent="0.25">
      <c r="A102" s="4" t="s">
        <v>286</v>
      </c>
      <c r="B102" s="4" t="s">
        <v>223</v>
      </c>
      <c r="C102" s="4" t="s">
        <v>236</v>
      </c>
      <c r="D102" s="4" t="s">
        <v>238</v>
      </c>
      <c r="E102" s="4" t="s">
        <v>52</v>
      </c>
      <c r="F102" s="4" t="s">
        <v>53</v>
      </c>
      <c r="G102" s="4" t="s">
        <v>226</v>
      </c>
      <c r="H102" s="44">
        <v>5919.9800000000005</v>
      </c>
    </row>
    <row r="103" spans="1:8" outlineLevel="2" x14ac:dyDescent="0.25">
      <c r="A103" s="4" t="s">
        <v>286</v>
      </c>
      <c r="B103" s="4" t="s">
        <v>223</v>
      </c>
      <c r="C103" s="4" t="s">
        <v>236</v>
      </c>
      <c r="D103" s="4" t="s">
        <v>238</v>
      </c>
      <c r="E103" s="4" t="s">
        <v>57</v>
      </c>
      <c r="F103" s="4" t="s">
        <v>58</v>
      </c>
      <c r="G103" s="4" t="s">
        <v>226</v>
      </c>
      <c r="H103" s="44">
        <v>3881.15</v>
      </c>
    </row>
    <row r="104" spans="1:8" outlineLevel="2" x14ac:dyDescent="0.25">
      <c r="A104" s="4" t="s">
        <v>286</v>
      </c>
      <c r="B104" s="4" t="s">
        <v>223</v>
      </c>
      <c r="C104" s="4" t="s">
        <v>236</v>
      </c>
      <c r="D104" s="4" t="s">
        <v>238</v>
      </c>
      <c r="E104" s="4" t="s">
        <v>66</v>
      </c>
      <c r="F104" s="4" t="s">
        <v>260</v>
      </c>
      <c r="G104" s="4" t="s">
        <v>226</v>
      </c>
      <c r="H104" s="44">
        <v>2083.9</v>
      </c>
    </row>
    <row r="105" spans="1:8" outlineLevel="2" x14ac:dyDescent="0.25">
      <c r="A105" s="4" t="s">
        <v>286</v>
      </c>
      <c r="B105" s="4" t="s">
        <v>223</v>
      </c>
      <c r="C105" s="4" t="s">
        <v>236</v>
      </c>
      <c r="D105" s="4" t="s">
        <v>238</v>
      </c>
      <c r="E105" s="4" t="s">
        <v>69</v>
      </c>
      <c r="F105" s="4" t="s">
        <v>70</v>
      </c>
      <c r="G105" s="4" t="s">
        <v>226</v>
      </c>
      <c r="H105" s="44">
        <v>5735.25</v>
      </c>
    </row>
    <row r="106" spans="1:8" outlineLevel="2" x14ac:dyDescent="0.25">
      <c r="A106" s="4" t="s">
        <v>286</v>
      </c>
      <c r="B106" s="4" t="s">
        <v>223</v>
      </c>
      <c r="C106" s="4" t="s">
        <v>236</v>
      </c>
      <c r="D106" s="4" t="s">
        <v>238</v>
      </c>
      <c r="E106" s="4" t="s">
        <v>97</v>
      </c>
      <c r="F106" s="4" t="s">
        <v>98</v>
      </c>
      <c r="G106" s="4" t="s">
        <v>226</v>
      </c>
      <c r="H106" s="44">
        <v>5808.07</v>
      </c>
    </row>
    <row r="107" spans="1:8" outlineLevel="2" x14ac:dyDescent="0.25">
      <c r="A107" s="4" t="s">
        <v>286</v>
      </c>
      <c r="B107" s="4" t="s">
        <v>223</v>
      </c>
      <c r="C107" s="4" t="s">
        <v>236</v>
      </c>
      <c r="D107" s="4" t="s">
        <v>238</v>
      </c>
      <c r="E107" s="4" t="s">
        <v>264</v>
      </c>
      <c r="F107" s="4" t="s">
        <v>265</v>
      </c>
      <c r="G107" s="4" t="s">
        <v>226</v>
      </c>
      <c r="H107" s="44">
        <v>4336.1499999999996</v>
      </c>
    </row>
    <row r="108" spans="1:8" outlineLevel="2" x14ac:dyDescent="0.25">
      <c r="A108" s="4" t="s">
        <v>286</v>
      </c>
      <c r="B108" s="4" t="s">
        <v>223</v>
      </c>
      <c r="C108" s="4" t="s">
        <v>236</v>
      </c>
      <c r="D108" s="4" t="s">
        <v>239</v>
      </c>
      <c r="E108" s="4" t="s">
        <v>20</v>
      </c>
      <c r="F108" s="4" t="s">
        <v>21</v>
      </c>
      <c r="G108" s="4" t="s">
        <v>226</v>
      </c>
      <c r="H108" s="44">
        <v>6240.32</v>
      </c>
    </row>
    <row r="109" spans="1:8" outlineLevel="2" x14ac:dyDescent="0.25">
      <c r="A109" s="4" t="s">
        <v>286</v>
      </c>
      <c r="B109" s="4" t="s">
        <v>223</v>
      </c>
      <c r="C109" s="4" t="s">
        <v>236</v>
      </c>
      <c r="D109" s="4" t="s">
        <v>239</v>
      </c>
      <c r="E109" s="4" t="s">
        <v>22</v>
      </c>
      <c r="F109" s="4" t="s">
        <v>23</v>
      </c>
      <c r="G109" s="4" t="s">
        <v>226</v>
      </c>
      <c r="H109" s="44">
        <v>0</v>
      </c>
    </row>
    <row r="110" spans="1:8" outlineLevel="2" x14ac:dyDescent="0.25">
      <c r="A110" s="4" t="s">
        <v>286</v>
      </c>
      <c r="B110" s="4" t="s">
        <v>223</v>
      </c>
      <c r="C110" s="4" t="s">
        <v>236</v>
      </c>
      <c r="D110" s="4" t="s">
        <v>240</v>
      </c>
      <c r="E110" s="4" t="s">
        <v>36</v>
      </c>
      <c r="F110" s="4" t="s">
        <v>37</v>
      </c>
      <c r="G110" s="4" t="s">
        <v>226</v>
      </c>
      <c r="H110" s="44">
        <v>12062.36</v>
      </c>
    </row>
    <row r="111" spans="1:8" outlineLevel="2" x14ac:dyDescent="0.25">
      <c r="A111" s="4" t="s">
        <v>286</v>
      </c>
      <c r="B111" s="4" t="s">
        <v>223</v>
      </c>
      <c r="C111" s="4" t="s">
        <v>236</v>
      </c>
      <c r="D111" s="4" t="s">
        <v>241</v>
      </c>
      <c r="E111" s="4" t="s">
        <v>14</v>
      </c>
      <c r="F111" s="4" t="s">
        <v>15</v>
      </c>
      <c r="G111" s="4" t="s">
        <v>226</v>
      </c>
      <c r="H111" s="44">
        <v>77.850000000000009</v>
      </c>
    </row>
    <row r="112" spans="1:8" outlineLevel="2" x14ac:dyDescent="0.25">
      <c r="A112" s="4" t="s">
        <v>286</v>
      </c>
      <c r="B112" s="4" t="s">
        <v>223</v>
      </c>
      <c r="C112" s="4" t="s">
        <v>236</v>
      </c>
      <c r="D112" s="4" t="s">
        <v>241</v>
      </c>
      <c r="E112" s="4" t="s">
        <v>89</v>
      </c>
      <c r="F112" s="4" t="s">
        <v>90</v>
      </c>
      <c r="G112" s="4" t="s">
        <v>226</v>
      </c>
      <c r="H112" s="44">
        <v>11119.53</v>
      </c>
    </row>
    <row r="113" spans="1:8" outlineLevel="2" x14ac:dyDescent="0.25">
      <c r="A113" s="4" t="s">
        <v>286</v>
      </c>
      <c r="B113" s="4" t="s">
        <v>223</v>
      </c>
      <c r="C113" s="4" t="s">
        <v>245</v>
      </c>
      <c r="D113" s="4" t="s">
        <v>245</v>
      </c>
      <c r="E113" s="4" t="s">
        <v>214</v>
      </c>
      <c r="F113" s="4" t="s">
        <v>215</v>
      </c>
      <c r="G113" s="4" t="s">
        <v>226</v>
      </c>
      <c r="H113" s="44">
        <v>14926.470000000001</v>
      </c>
    </row>
    <row r="114" spans="1:8" outlineLevel="2" x14ac:dyDescent="0.25">
      <c r="A114" s="4" t="s">
        <v>286</v>
      </c>
      <c r="B114" s="4" t="s">
        <v>223</v>
      </c>
      <c r="C114" s="4" t="s">
        <v>245</v>
      </c>
      <c r="D114" s="4" t="s">
        <v>245</v>
      </c>
      <c r="E114" s="4" t="s">
        <v>216</v>
      </c>
      <c r="F114" s="4" t="s">
        <v>217</v>
      </c>
      <c r="G114" s="4" t="s">
        <v>226</v>
      </c>
      <c r="H114" s="44">
        <v>1794.94</v>
      </c>
    </row>
    <row r="115" spans="1:8" outlineLevel="2" x14ac:dyDescent="0.25">
      <c r="A115" s="4" t="s">
        <v>286</v>
      </c>
      <c r="B115" s="4" t="s">
        <v>223</v>
      </c>
      <c r="C115" s="4" t="s">
        <v>245</v>
      </c>
      <c r="D115" s="4" t="s">
        <v>245</v>
      </c>
      <c r="E115" s="4" t="s">
        <v>79</v>
      </c>
      <c r="F115" s="4" t="s">
        <v>294</v>
      </c>
      <c r="G115" s="4" t="s">
        <v>226</v>
      </c>
      <c r="H115" s="44">
        <v>2236.3200000000002</v>
      </c>
    </row>
    <row r="116" spans="1:8" outlineLevel="2" x14ac:dyDescent="0.25">
      <c r="A116" s="4" t="s">
        <v>286</v>
      </c>
      <c r="B116" s="4" t="s">
        <v>223</v>
      </c>
      <c r="C116" s="4" t="s">
        <v>245</v>
      </c>
      <c r="D116" s="4" t="s">
        <v>245</v>
      </c>
      <c r="E116" s="4" t="s">
        <v>83</v>
      </c>
      <c r="F116" s="4" t="s">
        <v>84</v>
      </c>
      <c r="G116" s="4" t="s">
        <v>226</v>
      </c>
      <c r="H116" s="44">
        <v>3997.14</v>
      </c>
    </row>
    <row r="117" spans="1:8" outlineLevel="2" x14ac:dyDescent="0.25">
      <c r="A117" s="4" t="s">
        <v>286</v>
      </c>
      <c r="B117" s="4" t="s">
        <v>223</v>
      </c>
      <c r="C117" s="4" t="s">
        <v>245</v>
      </c>
      <c r="D117" s="4" t="s">
        <v>245</v>
      </c>
      <c r="E117" s="4" t="s">
        <v>91</v>
      </c>
      <c r="F117" s="4" t="s">
        <v>295</v>
      </c>
      <c r="G117" s="4" t="s">
        <v>226</v>
      </c>
      <c r="H117" s="44">
        <v>1649.68</v>
      </c>
    </row>
    <row r="118" spans="1:8" outlineLevel="2" x14ac:dyDescent="0.25">
      <c r="A118" s="4" t="s">
        <v>286</v>
      </c>
      <c r="B118" s="4" t="s">
        <v>223</v>
      </c>
      <c r="C118" s="4" t="s">
        <v>245</v>
      </c>
      <c r="D118" s="4" t="s">
        <v>245</v>
      </c>
      <c r="E118" s="4" t="s">
        <v>92</v>
      </c>
      <c r="F118" s="4" t="s">
        <v>93</v>
      </c>
      <c r="G118" s="4" t="s">
        <v>226</v>
      </c>
      <c r="H118" s="44">
        <v>18362.5</v>
      </c>
    </row>
    <row r="119" spans="1:8" outlineLevel="2" x14ac:dyDescent="0.25">
      <c r="A119" s="4" t="s">
        <v>286</v>
      </c>
      <c r="B119" s="4" t="s">
        <v>223</v>
      </c>
      <c r="C119" s="4" t="s">
        <v>245</v>
      </c>
      <c r="D119" s="4" t="s">
        <v>245</v>
      </c>
      <c r="E119" s="4" t="s">
        <v>95</v>
      </c>
      <c r="F119" s="4" t="s">
        <v>96</v>
      </c>
      <c r="G119" s="4" t="s">
        <v>226</v>
      </c>
      <c r="H119" s="44">
        <v>15624.460000000001</v>
      </c>
    </row>
    <row r="120" spans="1:8" outlineLevel="2" x14ac:dyDescent="0.25">
      <c r="A120" s="4" t="s">
        <v>286</v>
      </c>
      <c r="B120" s="4" t="s">
        <v>223</v>
      </c>
      <c r="C120" s="4" t="s">
        <v>245</v>
      </c>
      <c r="D120" s="4" t="s">
        <v>245</v>
      </c>
      <c r="E120" s="4" t="s">
        <v>257</v>
      </c>
      <c r="F120" s="4" t="s">
        <v>256</v>
      </c>
      <c r="G120" s="4" t="s">
        <v>226</v>
      </c>
      <c r="H120" s="44">
        <v>1488.5</v>
      </c>
    </row>
    <row r="121" spans="1:8" outlineLevel="2" x14ac:dyDescent="0.25">
      <c r="A121" s="4" t="s">
        <v>286</v>
      </c>
      <c r="B121" s="4" t="s">
        <v>247</v>
      </c>
      <c r="C121" s="4" t="s">
        <v>245</v>
      </c>
      <c r="D121" s="4" t="s">
        <v>245</v>
      </c>
      <c r="E121" s="4" t="s">
        <v>101</v>
      </c>
      <c r="F121" s="4" t="s">
        <v>102</v>
      </c>
      <c r="G121" s="4" t="s">
        <v>226</v>
      </c>
      <c r="H121" s="44">
        <v>31.720000000000002</v>
      </c>
    </row>
    <row r="122" spans="1:8" outlineLevel="1" x14ac:dyDescent="0.25">
      <c r="A122" s="48"/>
      <c r="B122" s="48"/>
      <c r="C122" s="48"/>
      <c r="D122" s="48"/>
      <c r="E122" s="48"/>
      <c r="F122" s="48"/>
      <c r="G122" s="48" t="s">
        <v>277</v>
      </c>
      <c r="H122" s="49">
        <f>SUBTOTAL(9,H76:H121)</f>
        <v>353795.9800000001</v>
      </c>
    </row>
    <row r="123" spans="1:8" outlineLevel="2" x14ac:dyDescent="0.25">
      <c r="A123" s="4" t="s">
        <v>286</v>
      </c>
      <c r="B123" s="4" t="s">
        <v>223</v>
      </c>
      <c r="C123" s="4" t="s">
        <v>229</v>
      </c>
      <c r="D123" s="4" t="s">
        <v>229</v>
      </c>
      <c r="E123" s="4" t="s">
        <v>77</v>
      </c>
      <c r="F123" s="4" t="s">
        <v>78</v>
      </c>
      <c r="G123" s="4" t="s">
        <v>227</v>
      </c>
      <c r="H123" s="44">
        <v>1868</v>
      </c>
    </row>
    <row r="124" spans="1:8" outlineLevel="2" x14ac:dyDescent="0.25">
      <c r="A124" s="4" t="s">
        <v>286</v>
      </c>
      <c r="B124" s="4" t="s">
        <v>230</v>
      </c>
      <c r="C124" s="4" t="s">
        <v>229</v>
      </c>
      <c r="D124" s="4" t="s">
        <v>231</v>
      </c>
      <c r="E124" s="4" t="s">
        <v>113</v>
      </c>
      <c r="F124" s="4" t="s">
        <v>114</v>
      </c>
      <c r="G124" s="4" t="s">
        <v>227</v>
      </c>
      <c r="H124" s="44">
        <v>2129.75</v>
      </c>
    </row>
    <row r="125" spans="1:8" outlineLevel="2" x14ac:dyDescent="0.25">
      <c r="A125" s="4" t="s">
        <v>286</v>
      </c>
      <c r="B125" s="4" t="s">
        <v>230</v>
      </c>
      <c r="C125" s="4" t="s">
        <v>229</v>
      </c>
      <c r="D125" s="4" t="s">
        <v>231</v>
      </c>
      <c r="E125" s="4" t="s">
        <v>105</v>
      </c>
      <c r="F125" s="4" t="s">
        <v>106</v>
      </c>
      <c r="G125" s="4" t="s">
        <v>227</v>
      </c>
      <c r="H125" s="44">
        <v>3373.37</v>
      </c>
    </row>
    <row r="126" spans="1:8" outlineLevel="2" x14ac:dyDescent="0.25">
      <c r="A126" s="4" t="s">
        <v>286</v>
      </c>
      <c r="B126" s="4" t="s">
        <v>223</v>
      </c>
      <c r="C126" s="4" t="s">
        <v>205</v>
      </c>
      <c r="D126" s="4" t="s">
        <v>205</v>
      </c>
      <c r="E126" s="4" t="s">
        <v>1</v>
      </c>
      <c r="F126" s="4" t="s">
        <v>206</v>
      </c>
      <c r="G126" s="4" t="s">
        <v>227</v>
      </c>
      <c r="H126" s="44">
        <v>8725</v>
      </c>
    </row>
    <row r="127" spans="1:8" outlineLevel="2" x14ac:dyDescent="0.25">
      <c r="A127" s="4" t="s">
        <v>286</v>
      </c>
      <c r="B127" s="4" t="s">
        <v>223</v>
      </c>
      <c r="C127" s="4" t="s">
        <v>205</v>
      </c>
      <c r="D127" s="4" t="s">
        <v>205</v>
      </c>
      <c r="E127" s="4" t="s">
        <v>207</v>
      </c>
      <c r="F127" s="4" t="s">
        <v>208</v>
      </c>
      <c r="G127" s="4" t="s">
        <v>227</v>
      </c>
      <c r="H127" s="44">
        <v>2228</v>
      </c>
    </row>
    <row r="128" spans="1:8" outlineLevel="2" x14ac:dyDescent="0.25">
      <c r="A128" s="4" t="s">
        <v>286</v>
      </c>
      <c r="B128" s="4" t="s">
        <v>223</v>
      </c>
      <c r="C128" s="4" t="s">
        <v>205</v>
      </c>
      <c r="D128" s="4" t="s">
        <v>205</v>
      </c>
      <c r="E128" s="4" t="s">
        <v>18</v>
      </c>
      <c r="F128" s="4" t="s">
        <v>19</v>
      </c>
      <c r="G128" s="4" t="s">
        <v>227</v>
      </c>
      <c r="H128" s="44">
        <v>2431.25</v>
      </c>
    </row>
    <row r="129" spans="1:8" outlineLevel="2" x14ac:dyDescent="0.25">
      <c r="A129" s="4" t="s">
        <v>286</v>
      </c>
      <c r="B129" s="4" t="s">
        <v>223</v>
      </c>
      <c r="C129" s="4" t="s">
        <v>205</v>
      </c>
      <c r="D129" s="4" t="s">
        <v>205</v>
      </c>
      <c r="E129" s="4" t="s">
        <v>272</v>
      </c>
      <c r="F129" s="4" t="s">
        <v>205</v>
      </c>
      <c r="G129" s="4" t="s">
        <v>227</v>
      </c>
      <c r="H129" s="44">
        <v>99.38</v>
      </c>
    </row>
    <row r="130" spans="1:8" outlineLevel="2" x14ac:dyDescent="0.25">
      <c r="A130" s="4" t="s">
        <v>286</v>
      </c>
      <c r="B130" s="4" t="s">
        <v>223</v>
      </c>
      <c r="C130" s="4" t="s">
        <v>205</v>
      </c>
      <c r="D130" s="4" t="s">
        <v>205</v>
      </c>
      <c r="E130" s="4" t="s">
        <v>48</v>
      </c>
      <c r="F130" s="4" t="s">
        <v>49</v>
      </c>
      <c r="G130" s="4" t="s">
        <v>227</v>
      </c>
      <c r="H130" s="44">
        <v>5613.52</v>
      </c>
    </row>
    <row r="131" spans="1:8" outlineLevel="2" x14ac:dyDescent="0.25">
      <c r="A131" s="4" t="s">
        <v>286</v>
      </c>
      <c r="B131" s="4" t="s">
        <v>223</v>
      </c>
      <c r="C131" s="4" t="s">
        <v>212</v>
      </c>
      <c r="D131" s="4" t="s">
        <v>212</v>
      </c>
      <c r="E131" s="4" t="s">
        <v>119</v>
      </c>
      <c r="F131" s="4" t="s">
        <v>120</v>
      </c>
      <c r="G131" s="4" t="s">
        <v>227</v>
      </c>
      <c r="H131" s="44">
        <v>1121.23</v>
      </c>
    </row>
    <row r="132" spans="1:8" outlineLevel="2" x14ac:dyDescent="0.25">
      <c r="A132" s="4" t="s">
        <v>286</v>
      </c>
      <c r="B132" s="4" t="s">
        <v>223</v>
      </c>
      <c r="C132" s="4" t="s">
        <v>212</v>
      </c>
      <c r="D132" s="4" t="s">
        <v>212</v>
      </c>
      <c r="E132" s="4" t="s">
        <v>99</v>
      </c>
      <c r="F132" s="4" t="s">
        <v>100</v>
      </c>
      <c r="G132" s="4" t="s">
        <v>227</v>
      </c>
      <c r="H132" s="44">
        <v>6088.14</v>
      </c>
    </row>
    <row r="133" spans="1:8" outlineLevel="2" x14ac:dyDescent="0.25">
      <c r="A133" s="4" t="s">
        <v>286</v>
      </c>
      <c r="B133" s="4" t="s">
        <v>223</v>
      </c>
      <c r="C133" s="4" t="s">
        <v>54</v>
      </c>
      <c r="D133" s="4" t="s">
        <v>54</v>
      </c>
      <c r="E133" s="4" t="s">
        <v>55</v>
      </c>
      <c r="F133" s="4" t="s">
        <v>56</v>
      </c>
      <c r="G133" s="4" t="s">
        <v>227</v>
      </c>
      <c r="H133" s="44">
        <v>7604.1</v>
      </c>
    </row>
    <row r="134" spans="1:8" outlineLevel="2" x14ac:dyDescent="0.25">
      <c r="A134" s="4" t="s">
        <v>286</v>
      </c>
      <c r="B134" s="4" t="s">
        <v>223</v>
      </c>
      <c r="C134" s="4" t="s">
        <v>236</v>
      </c>
      <c r="D134" s="4" t="s">
        <v>237</v>
      </c>
      <c r="E134" s="4" t="s">
        <v>2</v>
      </c>
      <c r="F134" s="4" t="s">
        <v>3</v>
      </c>
      <c r="G134" s="4" t="s">
        <v>227</v>
      </c>
      <c r="H134" s="44">
        <v>2846.51</v>
      </c>
    </row>
    <row r="135" spans="1:8" outlineLevel="2" x14ac:dyDescent="0.25">
      <c r="A135" s="4" t="s">
        <v>286</v>
      </c>
      <c r="B135" s="4" t="s">
        <v>223</v>
      </c>
      <c r="C135" s="4" t="s">
        <v>236</v>
      </c>
      <c r="D135" s="4" t="s">
        <v>237</v>
      </c>
      <c r="E135" s="4" t="s">
        <v>270</v>
      </c>
      <c r="F135" s="4" t="s">
        <v>271</v>
      </c>
      <c r="G135" s="4" t="s">
        <v>227</v>
      </c>
      <c r="H135" s="44">
        <v>2564.25</v>
      </c>
    </row>
    <row r="136" spans="1:8" outlineLevel="2" x14ac:dyDescent="0.25">
      <c r="A136" s="4" t="s">
        <v>286</v>
      </c>
      <c r="B136" s="4" t="s">
        <v>223</v>
      </c>
      <c r="C136" s="4" t="s">
        <v>236</v>
      </c>
      <c r="D136" s="4" t="s">
        <v>237</v>
      </c>
      <c r="E136" s="4" t="s">
        <v>28</v>
      </c>
      <c r="F136" s="4" t="s">
        <v>261</v>
      </c>
      <c r="G136" s="4" t="s">
        <v>227</v>
      </c>
      <c r="H136" s="44">
        <v>13704.51</v>
      </c>
    </row>
    <row r="137" spans="1:8" outlineLevel="2" x14ac:dyDescent="0.25">
      <c r="A137" s="4" t="s">
        <v>286</v>
      </c>
      <c r="B137" s="4" t="s">
        <v>223</v>
      </c>
      <c r="C137" s="4" t="s">
        <v>236</v>
      </c>
      <c r="D137" s="4" t="s">
        <v>237</v>
      </c>
      <c r="E137" s="4" t="s">
        <v>29</v>
      </c>
      <c r="F137" s="4" t="s">
        <v>30</v>
      </c>
      <c r="G137" s="4" t="s">
        <v>227</v>
      </c>
      <c r="H137" s="44">
        <v>6297.63</v>
      </c>
    </row>
    <row r="138" spans="1:8" outlineLevel="2" x14ac:dyDescent="0.25">
      <c r="A138" s="4" t="s">
        <v>286</v>
      </c>
      <c r="B138" s="4" t="s">
        <v>223</v>
      </c>
      <c r="C138" s="4" t="s">
        <v>236</v>
      </c>
      <c r="D138" s="4" t="s">
        <v>237</v>
      </c>
      <c r="E138" s="4" t="s">
        <v>44</v>
      </c>
      <c r="F138" s="4" t="s">
        <v>45</v>
      </c>
      <c r="G138" s="4" t="s">
        <v>227</v>
      </c>
      <c r="H138" s="44">
        <v>2588.77</v>
      </c>
    </row>
    <row r="139" spans="1:8" outlineLevel="2" x14ac:dyDescent="0.25">
      <c r="A139" s="4" t="s">
        <v>286</v>
      </c>
      <c r="B139" s="4" t="s">
        <v>223</v>
      </c>
      <c r="C139" s="4" t="s">
        <v>236</v>
      </c>
      <c r="D139" s="4" t="s">
        <v>237</v>
      </c>
      <c r="E139" s="4" t="s">
        <v>46</v>
      </c>
      <c r="F139" s="4" t="s">
        <v>47</v>
      </c>
      <c r="G139" s="4" t="s">
        <v>227</v>
      </c>
      <c r="H139" s="44">
        <v>7927.34</v>
      </c>
    </row>
    <row r="140" spans="1:8" outlineLevel="2" x14ac:dyDescent="0.25">
      <c r="A140" s="4" t="s">
        <v>286</v>
      </c>
      <c r="B140" s="4" t="s">
        <v>223</v>
      </c>
      <c r="C140" s="4" t="s">
        <v>236</v>
      </c>
      <c r="D140" s="4" t="s">
        <v>237</v>
      </c>
      <c r="E140" s="4" t="s">
        <v>59</v>
      </c>
      <c r="F140" s="4" t="s">
        <v>60</v>
      </c>
      <c r="G140" s="4" t="s">
        <v>227</v>
      </c>
      <c r="H140" s="44">
        <v>5295.95</v>
      </c>
    </row>
    <row r="141" spans="1:8" outlineLevel="2" x14ac:dyDescent="0.25">
      <c r="A141" s="4" t="s">
        <v>286</v>
      </c>
      <c r="B141" s="4" t="s">
        <v>223</v>
      </c>
      <c r="C141" s="4" t="s">
        <v>236</v>
      </c>
      <c r="D141" s="4" t="s">
        <v>237</v>
      </c>
      <c r="E141" s="4" t="s">
        <v>85</v>
      </c>
      <c r="F141" s="4" t="s">
        <v>86</v>
      </c>
      <c r="G141" s="4" t="s">
        <v>227</v>
      </c>
      <c r="H141" s="44">
        <v>965.13</v>
      </c>
    </row>
    <row r="142" spans="1:8" outlineLevel="2" x14ac:dyDescent="0.25">
      <c r="A142" s="4" t="s">
        <v>286</v>
      </c>
      <c r="B142" s="4" t="s">
        <v>223</v>
      </c>
      <c r="C142" s="4" t="s">
        <v>236</v>
      </c>
      <c r="D142" s="4" t="s">
        <v>237</v>
      </c>
      <c r="E142" s="4" t="s">
        <v>87</v>
      </c>
      <c r="F142" s="4" t="s">
        <v>88</v>
      </c>
      <c r="G142" s="4" t="s">
        <v>227</v>
      </c>
      <c r="H142" s="44">
        <v>609.88</v>
      </c>
    </row>
    <row r="143" spans="1:8" outlineLevel="2" x14ac:dyDescent="0.25">
      <c r="A143" s="4" t="s">
        <v>286</v>
      </c>
      <c r="B143" s="4" t="s">
        <v>223</v>
      </c>
      <c r="C143" s="4" t="s">
        <v>236</v>
      </c>
      <c r="D143" s="4" t="s">
        <v>237</v>
      </c>
      <c r="E143" s="4" t="s">
        <v>94</v>
      </c>
      <c r="F143" s="4" t="s">
        <v>246</v>
      </c>
      <c r="G143" s="4" t="s">
        <v>227</v>
      </c>
      <c r="H143" s="44">
        <v>941.51</v>
      </c>
    </row>
    <row r="144" spans="1:8" outlineLevel="2" x14ac:dyDescent="0.25">
      <c r="A144" s="4" t="s">
        <v>286</v>
      </c>
      <c r="B144" s="4" t="s">
        <v>223</v>
      </c>
      <c r="C144" s="4" t="s">
        <v>236</v>
      </c>
      <c r="D144" s="4" t="s">
        <v>237</v>
      </c>
      <c r="E144" s="4" t="s">
        <v>259</v>
      </c>
      <c r="F144" s="4" t="s">
        <v>258</v>
      </c>
      <c r="G144" s="4" t="s">
        <v>227</v>
      </c>
      <c r="H144" s="44">
        <v>3355.63</v>
      </c>
    </row>
    <row r="145" spans="1:8" outlineLevel="2" x14ac:dyDescent="0.25">
      <c r="A145" s="4" t="s">
        <v>286</v>
      </c>
      <c r="B145" s="4" t="s">
        <v>223</v>
      </c>
      <c r="C145" s="4" t="s">
        <v>236</v>
      </c>
      <c r="D145" s="4" t="s">
        <v>238</v>
      </c>
      <c r="E145" s="4" t="s">
        <v>210</v>
      </c>
      <c r="F145" s="4" t="s">
        <v>211</v>
      </c>
      <c r="G145" s="4" t="s">
        <v>227</v>
      </c>
      <c r="H145" s="44">
        <v>126</v>
      </c>
    </row>
    <row r="146" spans="1:8" outlineLevel="2" x14ac:dyDescent="0.25">
      <c r="A146" s="4" t="s">
        <v>286</v>
      </c>
      <c r="B146" s="4" t="s">
        <v>223</v>
      </c>
      <c r="C146" s="4" t="s">
        <v>236</v>
      </c>
      <c r="D146" s="4" t="s">
        <v>238</v>
      </c>
      <c r="E146" s="4" t="s">
        <v>6</v>
      </c>
      <c r="F146" s="4" t="s">
        <v>7</v>
      </c>
      <c r="G146" s="4" t="s">
        <v>227</v>
      </c>
      <c r="H146" s="44">
        <v>1750.75</v>
      </c>
    </row>
    <row r="147" spans="1:8" outlineLevel="2" x14ac:dyDescent="0.25">
      <c r="A147" s="4" t="s">
        <v>286</v>
      </c>
      <c r="B147" s="4" t="s">
        <v>223</v>
      </c>
      <c r="C147" s="4" t="s">
        <v>236</v>
      </c>
      <c r="D147" s="4" t="s">
        <v>238</v>
      </c>
      <c r="E147" s="4" t="s">
        <v>289</v>
      </c>
      <c r="F147" s="4" t="s">
        <v>290</v>
      </c>
      <c r="G147" s="4" t="s">
        <v>227</v>
      </c>
      <c r="H147" s="44">
        <v>683.55000000000007</v>
      </c>
    </row>
    <row r="148" spans="1:8" outlineLevel="2" x14ac:dyDescent="0.25">
      <c r="A148" s="4" t="s">
        <v>286</v>
      </c>
      <c r="B148" s="4" t="s">
        <v>223</v>
      </c>
      <c r="C148" s="4" t="s">
        <v>236</v>
      </c>
      <c r="D148" s="4" t="s">
        <v>238</v>
      </c>
      <c r="E148" s="4" t="s">
        <v>10</v>
      </c>
      <c r="F148" s="4" t="s">
        <v>11</v>
      </c>
      <c r="G148" s="4" t="s">
        <v>227</v>
      </c>
      <c r="H148" s="44">
        <v>0</v>
      </c>
    </row>
    <row r="149" spans="1:8" outlineLevel="2" x14ac:dyDescent="0.25">
      <c r="A149" s="4" t="s">
        <v>286</v>
      </c>
      <c r="B149" s="4" t="s">
        <v>223</v>
      </c>
      <c r="C149" s="4" t="s">
        <v>236</v>
      </c>
      <c r="D149" s="4" t="s">
        <v>238</v>
      </c>
      <c r="E149" s="4" t="s">
        <v>52</v>
      </c>
      <c r="F149" s="4" t="s">
        <v>53</v>
      </c>
      <c r="G149" s="4" t="s">
        <v>227</v>
      </c>
      <c r="H149" s="44">
        <v>2276.9500000000003</v>
      </c>
    </row>
    <row r="150" spans="1:8" outlineLevel="2" x14ac:dyDescent="0.25">
      <c r="A150" s="4" t="s">
        <v>286</v>
      </c>
      <c r="B150" s="4" t="s">
        <v>223</v>
      </c>
      <c r="C150" s="4" t="s">
        <v>236</v>
      </c>
      <c r="D150" s="4" t="s">
        <v>238</v>
      </c>
      <c r="E150" s="4" t="s">
        <v>57</v>
      </c>
      <c r="F150" s="4" t="s">
        <v>58</v>
      </c>
      <c r="G150" s="4" t="s">
        <v>227</v>
      </c>
      <c r="H150" s="44">
        <v>1492.75</v>
      </c>
    </row>
    <row r="151" spans="1:8" outlineLevel="2" x14ac:dyDescent="0.25">
      <c r="A151" s="4" t="s">
        <v>286</v>
      </c>
      <c r="B151" s="4" t="s">
        <v>223</v>
      </c>
      <c r="C151" s="4" t="s">
        <v>236</v>
      </c>
      <c r="D151" s="4" t="s">
        <v>238</v>
      </c>
      <c r="E151" s="4" t="s">
        <v>66</v>
      </c>
      <c r="F151" s="4" t="s">
        <v>260</v>
      </c>
      <c r="G151" s="4" t="s">
        <v>227</v>
      </c>
      <c r="H151" s="44">
        <v>801.5</v>
      </c>
    </row>
    <row r="152" spans="1:8" outlineLevel="2" x14ac:dyDescent="0.25">
      <c r="A152" s="4" t="s">
        <v>286</v>
      </c>
      <c r="B152" s="4" t="s">
        <v>223</v>
      </c>
      <c r="C152" s="4" t="s">
        <v>236</v>
      </c>
      <c r="D152" s="4" t="s">
        <v>238</v>
      </c>
      <c r="E152" s="4" t="s">
        <v>69</v>
      </c>
      <c r="F152" s="4" t="s">
        <v>70</v>
      </c>
      <c r="G152" s="4" t="s">
        <v>227</v>
      </c>
      <c r="H152" s="44">
        <v>2205.9</v>
      </c>
    </row>
    <row r="153" spans="1:8" outlineLevel="2" x14ac:dyDescent="0.25">
      <c r="A153" s="4" t="s">
        <v>286</v>
      </c>
      <c r="B153" s="4" t="s">
        <v>223</v>
      </c>
      <c r="C153" s="4" t="s">
        <v>236</v>
      </c>
      <c r="D153" s="4" t="s">
        <v>238</v>
      </c>
      <c r="E153" s="4" t="s">
        <v>97</v>
      </c>
      <c r="F153" s="4" t="s">
        <v>98</v>
      </c>
      <c r="G153" s="4" t="s">
        <v>227</v>
      </c>
      <c r="H153" s="44">
        <v>2233.88</v>
      </c>
    </row>
    <row r="154" spans="1:8" outlineLevel="2" x14ac:dyDescent="0.25">
      <c r="A154" s="4" t="s">
        <v>286</v>
      </c>
      <c r="B154" s="4" t="s">
        <v>223</v>
      </c>
      <c r="C154" s="4" t="s">
        <v>236</v>
      </c>
      <c r="D154" s="4" t="s">
        <v>238</v>
      </c>
      <c r="E154" s="4" t="s">
        <v>264</v>
      </c>
      <c r="F154" s="4" t="s">
        <v>265</v>
      </c>
      <c r="G154" s="4" t="s">
        <v>227</v>
      </c>
      <c r="H154" s="44">
        <v>1667.75</v>
      </c>
    </row>
    <row r="155" spans="1:8" outlineLevel="2" x14ac:dyDescent="0.25">
      <c r="A155" s="4" t="s">
        <v>286</v>
      </c>
      <c r="B155" s="4" t="s">
        <v>223</v>
      </c>
      <c r="C155" s="4" t="s">
        <v>236</v>
      </c>
      <c r="D155" s="4" t="s">
        <v>239</v>
      </c>
      <c r="E155" s="4" t="s">
        <v>20</v>
      </c>
      <c r="F155" s="4" t="s">
        <v>21</v>
      </c>
      <c r="G155" s="4" t="s">
        <v>227</v>
      </c>
      <c r="H155" s="44">
        <v>2400.13</v>
      </c>
    </row>
    <row r="156" spans="1:8" outlineLevel="2" x14ac:dyDescent="0.25">
      <c r="A156" s="4" t="s">
        <v>286</v>
      </c>
      <c r="B156" s="4" t="s">
        <v>223</v>
      </c>
      <c r="C156" s="4" t="s">
        <v>236</v>
      </c>
      <c r="D156" s="4" t="s">
        <v>239</v>
      </c>
      <c r="E156" s="4" t="s">
        <v>22</v>
      </c>
      <c r="F156" s="4" t="s">
        <v>23</v>
      </c>
      <c r="G156" s="4" t="s">
        <v>227</v>
      </c>
      <c r="H156" s="44">
        <v>0</v>
      </c>
    </row>
    <row r="157" spans="1:8" outlineLevel="2" x14ac:dyDescent="0.25">
      <c r="A157" s="4" t="s">
        <v>286</v>
      </c>
      <c r="B157" s="4" t="s">
        <v>223</v>
      </c>
      <c r="C157" s="4" t="s">
        <v>236</v>
      </c>
      <c r="D157" s="4" t="s">
        <v>240</v>
      </c>
      <c r="E157" s="4" t="s">
        <v>36</v>
      </c>
      <c r="F157" s="4" t="s">
        <v>37</v>
      </c>
      <c r="G157" s="4" t="s">
        <v>227</v>
      </c>
      <c r="H157" s="44">
        <v>4639.3900000000003</v>
      </c>
    </row>
    <row r="158" spans="1:8" outlineLevel="2" x14ac:dyDescent="0.25">
      <c r="A158" s="4" t="s">
        <v>286</v>
      </c>
      <c r="B158" s="4" t="s">
        <v>223</v>
      </c>
      <c r="C158" s="4" t="s">
        <v>236</v>
      </c>
      <c r="D158" s="4" t="s">
        <v>241</v>
      </c>
      <c r="E158" s="4" t="s">
        <v>14</v>
      </c>
      <c r="F158" s="4" t="s">
        <v>15</v>
      </c>
      <c r="G158" s="4" t="s">
        <v>227</v>
      </c>
      <c r="H158" s="44">
        <v>29.92</v>
      </c>
    </row>
    <row r="159" spans="1:8" outlineLevel="2" x14ac:dyDescent="0.25">
      <c r="A159" s="4" t="s">
        <v>286</v>
      </c>
      <c r="B159" s="4" t="s">
        <v>223</v>
      </c>
      <c r="C159" s="4" t="s">
        <v>236</v>
      </c>
      <c r="D159" s="4" t="s">
        <v>241</v>
      </c>
      <c r="E159" s="4" t="s">
        <v>89</v>
      </c>
      <c r="F159" s="4" t="s">
        <v>90</v>
      </c>
      <c r="G159" s="4" t="s">
        <v>227</v>
      </c>
      <c r="H159" s="44">
        <v>4276.7700000000004</v>
      </c>
    </row>
    <row r="160" spans="1:8" outlineLevel="2" x14ac:dyDescent="0.25">
      <c r="A160" s="4" t="s">
        <v>286</v>
      </c>
      <c r="B160" s="4" t="s">
        <v>223</v>
      </c>
      <c r="C160" s="4" t="s">
        <v>245</v>
      </c>
      <c r="D160" s="4" t="s">
        <v>245</v>
      </c>
      <c r="E160" s="4" t="s">
        <v>214</v>
      </c>
      <c r="F160" s="4" t="s">
        <v>215</v>
      </c>
      <c r="G160" s="4" t="s">
        <v>227</v>
      </c>
      <c r="H160" s="44">
        <v>5741.13</v>
      </c>
    </row>
    <row r="161" spans="1:8" outlineLevel="2" x14ac:dyDescent="0.25">
      <c r="A161" s="4" t="s">
        <v>286</v>
      </c>
      <c r="B161" s="4" t="s">
        <v>223</v>
      </c>
      <c r="C161" s="4" t="s">
        <v>245</v>
      </c>
      <c r="D161" s="4" t="s">
        <v>245</v>
      </c>
      <c r="E161" s="4" t="s">
        <v>216</v>
      </c>
      <c r="F161" s="4" t="s">
        <v>217</v>
      </c>
      <c r="G161" s="4" t="s">
        <v>227</v>
      </c>
      <c r="H161" s="44">
        <v>690.41</v>
      </c>
    </row>
    <row r="162" spans="1:8" outlineLevel="2" x14ac:dyDescent="0.25">
      <c r="A162" s="4" t="s">
        <v>286</v>
      </c>
      <c r="B162" s="4" t="s">
        <v>223</v>
      </c>
      <c r="C162" s="4" t="s">
        <v>245</v>
      </c>
      <c r="D162" s="4" t="s">
        <v>245</v>
      </c>
      <c r="E162" s="4" t="s">
        <v>79</v>
      </c>
      <c r="F162" s="4" t="s">
        <v>294</v>
      </c>
      <c r="G162" s="4" t="s">
        <v>227</v>
      </c>
      <c r="H162" s="44">
        <v>860.13</v>
      </c>
    </row>
    <row r="163" spans="1:8" outlineLevel="2" x14ac:dyDescent="0.25">
      <c r="A163" s="4" t="s">
        <v>286</v>
      </c>
      <c r="B163" s="4" t="s">
        <v>223</v>
      </c>
      <c r="C163" s="4" t="s">
        <v>245</v>
      </c>
      <c r="D163" s="4" t="s">
        <v>245</v>
      </c>
      <c r="E163" s="4" t="s">
        <v>83</v>
      </c>
      <c r="F163" s="4" t="s">
        <v>84</v>
      </c>
      <c r="G163" s="4" t="s">
        <v>227</v>
      </c>
      <c r="H163" s="44">
        <v>1537.41</v>
      </c>
    </row>
    <row r="164" spans="1:8" outlineLevel="2" x14ac:dyDescent="0.25">
      <c r="A164" s="4" t="s">
        <v>286</v>
      </c>
      <c r="B164" s="4" t="s">
        <v>223</v>
      </c>
      <c r="C164" s="4" t="s">
        <v>245</v>
      </c>
      <c r="D164" s="4" t="s">
        <v>245</v>
      </c>
      <c r="E164" s="4" t="s">
        <v>91</v>
      </c>
      <c r="F164" s="4" t="s">
        <v>295</v>
      </c>
      <c r="G164" s="4" t="s">
        <v>227</v>
      </c>
      <c r="H164" s="44">
        <v>634.52</v>
      </c>
    </row>
    <row r="165" spans="1:8" outlineLevel="2" x14ac:dyDescent="0.25">
      <c r="A165" s="4" t="s">
        <v>286</v>
      </c>
      <c r="B165" s="4" t="s">
        <v>223</v>
      </c>
      <c r="C165" s="4" t="s">
        <v>245</v>
      </c>
      <c r="D165" s="4" t="s">
        <v>245</v>
      </c>
      <c r="E165" s="4" t="s">
        <v>92</v>
      </c>
      <c r="F165" s="4" t="s">
        <v>93</v>
      </c>
      <c r="G165" s="4" t="s">
        <v>227</v>
      </c>
      <c r="H165" s="44">
        <v>7054.5</v>
      </c>
    </row>
    <row r="166" spans="1:8" outlineLevel="2" x14ac:dyDescent="0.25">
      <c r="A166" s="4" t="s">
        <v>286</v>
      </c>
      <c r="B166" s="4" t="s">
        <v>223</v>
      </c>
      <c r="C166" s="4" t="s">
        <v>245</v>
      </c>
      <c r="D166" s="4" t="s">
        <v>245</v>
      </c>
      <c r="E166" s="4" t="s">
        <v>95</v>
      </c>
      <c r="F166" s="4" t="s">
        <v>96</v>
      </c>
      <c r="G166" s="4" t="s">
        <v>227</v>
      </c>
      <c r="H166" s="44">
        <v>5959.79</v>
      </c>
    </row>
    <row r="167" spans="1:8" outlineLevel="2" x14ac:dyDescent="0.25">
      <c r="A167" s="4" t="s">
        <v>286</v>
      </c>
      <c r="B167" s="4" t="s">
        <v>223</v>
      </c>
      <c r="C167" s="4" t="s">
        <v>245</v>
      </c>
      <c r="D167" s="4" t="s">
        <v>245</v>
      </c>
      <c r="E167" s="4" t="s">
        <v>257</v>
      </c>
      <c r="F167" s="4" t="s">
        <v>256</v>
      </c>
      <c r="G167" s="4" t="s">
        <v>227</v>
      </c>
      <c r="H167" s="44">
        <v>572.5</v>
      </c>
    </row>
    <row r="168" spans="1:8" outlineLevel="2" x14ac:dyDescent="0.25">
      <c r="A168" s="4" t="s">
        <v>286</v>
      </c>
      <c r="B168" s="4" t="s">
        <v>247</v>
      </c>
      <c r="C168" s="4" t="s">
        <v>245</v>
      </c>
      <c r="D168" s="4" t="s">
        <v>245</v>
      </c>
      <c r="E168" s="4" t="s">
        <v>101</v>
      </c>
      <c r="F168" s="4" t="s">
        <v>102</v>
      </c>
      <c r="G168" s="4" t="s">
        <v>227</v>
      </c>
      <c r="H168" s="44">
        <v>12.200000000000001</v>
      </c>
    </row>
    <row r="169" spans="1:8" outlineLevel="1" x14ac:dyDescent="0.25">
      <c r="A169" s="48"/>
      <c r="B169" s="48"/>
      <c r="C169" s="48"/>
      <c r="D169" s="48"/>
      <c r="E169" s="48"/>
      <c r="F169" s="48"/>
      <c r="G169" s="48" t="s">
        <v>278</v>
      </c>
      <c r="H169" s="49">
        <f>SUBTOTAL(9,H123:H168)</f>
        <v>136026.68000000005</v>
      </c>
    </row>
    <row r="170" spans="1:8" x14ac:dyDescent="0.25">
      <c r="A170" s="48"/>
      <c r="B170" s="48"/>
      <c r="C170" s="48"/>
      <c r="D170" s="48"/>
      <c r="E170" s="48"/>
      <c r="F170" s="48"/>
      <c r="G170" s="48" t="s">
        <v>129</v>
      </c>
      <c r="H170" s="49">
        <f>SUBTOTAL(9,H5:H168)</f>
        <v>3068863.4999999995</v>
      </c>
    </row>
  </sheetData>
  <autoFilter ref="A4:H168" xr:uid="{7EC2E1DE-330B-49DE-8F5F-AB2E8EA33332}">
    <sortState xmlns:xlrd2="http://schemas.microsoft.com/office/spreadsheetml/2017/richdata2" ref="A5:H168">
      <sortCondition ref="G4:G168"/>
    </sortState>
  </autoFilter>
  <mergeCells count="2">
    <mergeCell ref="A1:H1"/>
    <mergeCell ref="A2:H2"/>
  </mergeCells>
  <printOptions horizontalCentered="1" gridLines="1"/>
  <pageMargins left="0.25" right="0.25" top="0.25" bottom="0.5" header="0.3" footer="0.3"/>
  <pageSetup scale="61" fitToHeight="0" orientation="portrait" r:id="rId1"/>
  <headerFooter>
    <oddFooter>&amp;CPage &amp;P of &amp;N&amp;R&amp;D&amp;T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62514-DAA6-4024-99C3-7A9A80A32ED1}">
  <sheetPr>
    <pageSetUpPr fitToPage="1"/>
  </sheetPr>
  <dimension ref="A1:H55"/>
  <sheetViews>
    <sheetView workbookViewId="0">
      <pane ySplit="4" topLeftCell="A47" activePane="bottomLeft" state="frozen"/>
      <selection pane="bottomLeft" activeCell="C63" sqref="C63"/>
    </sheetView>
  </sheetViews>
  <sheetFormatPr defaultColWidth="9.1640625" defaultRowHeight="15.75" outlineLevelRow="2" x14ac:dyDescent="0.25"/>
  <cols>
    <col min="1" max="1" width="7" style="4" bestFit="1" customWidth="1"/>
    <col min="2" max="2" width="7.33203125" style="4" bestFit="1" customWidth="1"/>
    <col min="3" max="3" width="33" style="4" bestFit="1" customWidth="1"/>
    <col min="4" max="4" width="31.5" style="4" bestFit="1" customWidth="1"/>
    <col min="5" max="5" width="12.6640625" style="4" bestFit="1" customWidth="1"/>
    <col min="6" max="6" width="40.6640625" style="4" bestFit="1" customWidth="1"/>
    <col min="7" max="7" width="12.83203125" style="4" bestFit="1" customWidth="1"/>
    <col min="8" max="8" width="26.33203125" style="4" bestFit="1" customWidth="1"/>
    <col min="9" max="16384" width="9.1640625" style="4"/>
  </cols>
  <sheetData>
    <row r="1" spans="1:8" x14ac:dyDescent="0.25">
      <c r="A1" s="53" t="s">
        <v>300</v>
      </c>
      <c r="B1" s="53"/>
      <c r="C1" s="53"/>
      <c r="D1" s="53"/>
      <c r="E1" s="53"/>
      <c r="F1" s="53"/>
      <c r="G1" s="53"/>
      <c r="H1" s="53"/>
    </row>
    <row r="2" spans="1:8" x14ac:dyDescent="0.25">
      <c r="A2" s="53" t="s">
        <v>285</v>
      </c>
      <c r="B2" s="53"/>
      <c r="C2" s="53"/>
      <c r="D2" s="53"/>
      <c r="E2" s="53"/>
      <c r="F2" s="53"/>
      <c r="G2" s="53"/>
      <c r="H2" s="53"/>
    </row>
    <row r="3" spans="1:8" s="22" customFormat="1" x14ac:dyDescent="0.25">
      <c r="A3" s="45"/>
      <c r="B3" s="45"/>
      <c r="C3" s="45"/>
      <c r="D3" s="45"/>
      <c r="E3" s="45"/>
      <c r="F3" s="45"/>
      <c r="G3" s="45"/>
      <c r="H3" s="45"/>
    </row>
    <row r="4" spans="1:8" x14ac:dyDescent="0.25">
      <c r="A4" s="3" t="s">
        <v>124</v>
      </c>
      <c r="B4" s="3" t="s">
        <v>218</v>
      </c>
      <c r="C4" s="3" t="s">
        <v>133</v>
      </c>
      <c r="D4" s="3" t="s">
        <v>219</v>
      </c>
      <c r="E4" s="3" t="s">
        <v>220</v>
      </c>
      <c r="F4" s="3" t="s">
        <v>221</v>
      </c>
      <c r="G4" s="3" t="s">
        <v>138</v>
      </c>
      <c r="H4" s="43" t="s">
        <v>222</v>
      </c>
    </row>
    <row r="5" spans="1:8" outlineLevel="2" x14ac:dyDescent="0.25">
      <c r="A5" s="4" t="s">
        <v>286</v>
      </c>
      <c r="B5" s="4" t="s">
        <v>223</v>
      </c>
      <c r="C5" s="4" t="s">
        <v>229</v>
      </c>
      <c r="D5" s="4" t="s">
        <v>229</v>
      </c>
      <c r="E5" s="4" t="s">
        <v>77</v>
      </c>
      <c r="F5" s="4" t="s">
        <v>78</v>
      </c>
      <c r="G5" s="4" t="s">
        <v>297</v>
      </c>
      <c r="H5" s="56">
        <v>747.2</v>
      </c>
    </row>
    <row r="6" spans="1:8" outlineLevel="2" x14ac:dyDescent="0.25">
      <c r="A6" s="4" t="s">
        <v>286</v>
      </c>
      <c r="B6" s="4" t="s">
        <v>230</v>
      </c>
      <c r="C6" s="4" t="s">
        <v>229</v>
      </c>
      <c r="D6" s="4" t="s">
        <v>231</v>
      </c>
      <c r="E6" s="4" t="s">
        <v>113</v>
      </c>
      <c r="F6" s="4" t="s">
        <v>114</v>
      </c>
      <c r="G6" s="4" t="s">
        <v>297</v>
      </c>
      <c r="H6" s="56">
        <v>851.9</v>
      </c>
    </row>
    <row r="7" spans="1:8" outlineLevel="2" x14ac:dyDescent="0.25">
      <c r="A7" s="4" t="s">
        <v>286</v>
      </c>
      <c r="B7" s="4" t="s">
        <v>230</v>
      </c>
      <c r="C7" s="4" t="s">
        <v>229</v>
      </c>
      <c r="D7" s="4" t="s">
        <v>231</v>
      </c>
      <c r="E7" s="4" t="s">
        <v>105</v>
      </c>
      <c r="F7" s="4" t="s">
        <v>106</v>
      </c>
      <c r="G7" s="4" t="s">
        <v>297</v>
      </c>
      <c r="H7" s="56">
        <v>1349.34</v>
      </c>
    </row>
    <row r="8" spans="1:8" outlineLevel="1" x14ac:dyDescent="0.25">
      <c r="A8" s="48"/>
      <c r="B8" s="48"/>
      <c r="C8" s="48" t="s">
        <v>232</v>
      </c>
      <c r="D8" s="48"/>
      <c r="E8" s="48"/>
      <c r="F8" s="48"/>
      <c r="G8" s="48"/>
      <c r="H8" s="49">
        <f>SUBTOTAL(9,H5:H7)</f>
        <v>2948.4399999999996</v>
      </c>
    </row>
    <row r="9" spans="1:8" outlineLevel="2" x14ac:dyDescent="0.25">
      <c r="A9" s="4" t="s">
        <v>286</v>
      </c>
      <c r="B9" s="4" t="s">
        <v>223</v>
      </c>
      <c r="C9" s="4" t="s">
        <v>205</v>
      </c>
      <c r="D9" s="4" t="s">
        <v>205</v>
      </c>
      <c r="E9" s="4" t="s">
        <v>1</v>
      </c>
      <c r="F9" s="4" t="s">
        <v>206</v>
      </c>
      <c r="G9" s="4" t="s">
        <v>297</v>
      </c>
      <c r="H9" s="56">
        <v>3489.9900000000002</v>
      </c>
    </row>
    <row r="10" spans="1:8" outlineLevel="2" x14ac:dyDescent="0.25">
      <c r="A10" s="4" t="s">
        <v>286</v>
      </c>
      <c r="B10" s="4" t="s">
        <v>223</v>
      </c>
      <c r="C10" s="4" t="s">
        <v>205</v>
      </c>
      <c r="D10" s="4" t="s">
        <v>205</v>
      </c>
      <c r="E10" s="4" t="s">
        <v>207</v>
      </c>
      <c r="F10" s="4" t="s">
        <v>208</v>
      </c>
      <c r="G10" s="4" t="s">
        <v>297</v>
      </c>
      <c r="H10" s="56">
        <v>891.2</v>
      </c>
    </row>
    <row r="11" spans="1:8" outlineLevel="2" x14ac:dyDescent="0.25">
      <c r="A11" s="4" t="s">
        <v>286</v>
      </c>
      <c r="B11" s="4" t="s">
        <v>223</v>
      </c>
      <c r="C11" s="4" t="s">
        <v>205</v>
      </c>
      <c r="D11" s="4" t="s">
        <v>205</v>
      </c>
      <c r="E11" s="4" t="s">
        <v>18</v>
      </c>
      <c r="F11" s="4" t="s">
        <v>19</v>
      </c>
      <c r="G11" s="4" t="s">
        <v>297</v>
      </c>
      <c r="H11" s="56">
        <v>972.5</v>
      </c>
    </row>
    <row r="12" spans="1:8" outlineLevel="2" x14ac:dyDescent="0.25">
      <c r="A12" s="4" t="s">
        <v>286</v>
      </c>
      <c r="B12" s="4" t="s">
        <v>223</v>
      </c>
      <c r="C12" s="4" t="s">
        <v>205</v>
      </c>
      <c r="D12" s="4" t="s">
        <v>205</v>
      </c>
      <c r="E12" s="4" t="s">
        <v>272</v>
      </c>
      <c r="F12" s="4" t="s">
        <v>205</v>
      </c>
      <c r="G12" s="4" t="s">
        <v>297</v>
      </c>
      <c r="H12" s="56">
        <v>39.75</v>
      </c>
    </row>
    <row r="13" spans="1:8" outlineLevel="2" x14ac:dyDescent="0.25">
      <c r="A13" s="4" t="s">
        <v>286</v>
      </c>
      <c r="B13" s="4" t="s">
        <v>223</v>
      </c>
      <c r="C13" s="4" t="s">
        <v>205</v>
      </c>
      <c r="D13" s="4" t="s">
        <v>205</v>
      </c>
      <c r="E13" s="4" t="s">
        <v>48</v>
      </c>
      <c r="F13" s="4" t="s">
        <v>49</v>
      </c>
      <c r="G13" s="4" t="s">
        <v>297</v>
      </c>
      <c r="H13" s="56">
        <v>2245.4</v>
      </c>
    </row>
    <row r="14" spans="1:8" outlineLevel="1" x14ac:dyDescent="0.25">
      <c r="A14" s="48"/>
      <c r="B14" s="48"/>
      <c r="C14" s="48" t="s">
        <v>233</v>
      </c>
      <c r="D14" s="48"/>
      <c r="E14" s="48"/>
      <c r="F14" s="48"/>
      <c r="G14" s="48"/>
      <c r="H14" s="49">
        <f>SUBTOTAL(9,H9:H13)</f>
        <v>7638.84</v>
      </c>
    </row>
    <row r="15" spans="1:8" outlineLevel="2" x14ac:dyDescent="0.25">
      <c r="A15" s="4" t="s">
        <v>286</v>
      </c>
      <c r="B15" s="4" t="s">
        <v>223</v>
      </c>
      <c r="C15" s="4" t="s">
        <v>212</v>
      </c>
      <c r="D15" s="4" t="s">
        <v>212</v>
      </c>
      <c r="E15" s="4" t="s">
        <v>119</v>
      </c>
      <c r="F15" s="4" t="s">
        <v>120</v>
      </c>
      <c r="G15" s="4" t="s">
        <v>297</v>
      </c>
      <c r="H15" s="56">
        <v>448.49</v>
      </c>
    </row>
    <row r="16" spans="1:8" outlineLevel="2" x14ac:dyDescent="0.25">
      <c r="A16" s="4" t="s">
        <v>286</v>
      </c>
      <c r="B16" s="4" t="s">
        <v>223</v>
      </c>
      <c r="C16" s="4" t="s">
        <v>212</v>
      </c>
      <c r="D16" s="4" t="s">
        <v>212</v>
      </c>
      <c r="E16" s="4" t="s">
        <v>99</v>
      </c>
      <c r="F16" s="4" t="s">
        <v>100</v>
      </c>
      <c r="G16" s="4" t="s">
        <v>297</v>
      </c>
      <c r="H16" s="56">
        <v>2435.2600000000002</v>
      </c>
    </row>
    <row r="17" spans="1:8" outlineLevel="1" x14ac:dyDescent="0.25">
      <c r="A17" s="48"/>
      <c r="B17" s="48"/>
      <c r="C17" s="48" t="s">
        <v>234</v>
      </c>
      <c r="D17" s="48"/>
      <c r="E17" s="48"/>
      <c r="F17" s="48"/>
      <c r="G17" s="48"/>
      <c r="H17" s="49">
        <f>SUBTOTAL(9,H15:H16)</f>
        <v>2883.75</v>
      </c>
    </row>
    <row r="18" spans="1:8" outlineLevel="2" x14ac:dyDescent="0.25">
      <c r="A18" s="4" t="s">
        <v>286</v>
      </c>
      <c r="B18" s="4" t="s">
        <v>223</v>
      </c>
      <c r="C18" s="4" t="s">
        <v>54</v>
      </c>
      <c r="D18" s="4" t="s">
        <v>54</v>
      </c>
      <c r="E18" s="4" t="s">
        <v>55</v>
      </c>
      <c r="F18" s="4" t="s">
        <v>56</v>
      </c>
      <c r="G18" s="4" t="s">
        <v>297</v>
      </c>
      <c r="H18" s="56">
        <v>3041.63</v>
      </c>
    </row>
    <row r="19" spans="1:8" outlineLevel="1" x14ac:dyDescent="0.25">
      <c r="A19" s="48"/>
      <c r="B19" s="48"/>
      <c r="C19" s="48" t="s">
        <v>235</v>
      </c>
      <c r="D19" s="48"/>
      <c r="E19" s="48"/>
      <c r="F19" s="48"/>
      <c r="G19" s="48"/>
      <c r="H19" s="49">
        <f>SUBTOTAL(9,H18:H18)</f>
        <v>3041.63</v>
      </c>
    </row>
    <row r="20" spans="1:8" outlineLevel="2" x14ac:dyDescent="0.25">
      <c r="A20" s="4" t="s">
        <v>286</v>
      </c>
      <c r="B20" s="4" t="s">
        <v>223</v>
      </c>
      <c r="C20" s="4" t="s">
        <v>236</v>
      </c>
      <c r="D20" s="4" t="s">
        <v>237</v>
      </c>
      <c r="E20" s="4" t="s">
        <v>2</v>
      </c>
      <c r="F20" s="4" t="s">
        <v>3</v>
      </c>
      <c r="G20" s="4" t="s">
        <v>297</v>
      </c>
      <c r="H20" s="56">
        <v>1138.6000000000001</v>
      </c>
    </row>
    <row r="21" spans="1:8" outlineLevel="2" x14ac:dyDescent="0.25">
      <c r="A21" s="4" t="s">
        <v>286</v>
      </c>
      <c r="B21" s="4" t="s">
        <v>223</v>
      </c>
      <c r="C21" s="4" t="s">
        <v>236</v>
      </c>
      <c r="D21" s="4" t="s">
        <v>237</v>
      </c>
      <c r="E21" s="4" t="s">
        <v>270</v>
      </c>
      <c r="F21" s="4" t="s">
        <v>271</v>
      </c>
      <c r="G21" s="4" t="s">
        <v>297</v>
      </c>
      <c r="H21" s="56">
        <v>1025.7</v>
      </c>
    </row>
    <row r="22" spans="1:8" outlineLevel="2" x14ac:dyDescent="0.25">
      <c r="A22" s="4" t="s">
        <v>286</v>
      </c>
      <c r="B22" s="4" t="s">
        <v>223</v>
      </c>
      <c r="C22" s="4" t="s">
        <v>236</v>
      </c>
      <c r="D22" s="4" t="s">
        <v>237</v>
      </c>
      <c r="E22" s="4" t="s">
        <v>28</v>
      </c>
      <c r="F22" s="4" t="s">
        <v>261</v>
      </c>
      <c r="G22" s="4" t="s">
        <v>297</v>
      </c>
      <c r="H22" s="56">
        <v>5470.58</v>
      </c>
    </row>
    <row r="23" spans="1:8" outlineLevel="2" x14ac:dyDescent="0.25">
      <c r="A23" s="4" t="s">
        <v>286</v>
      </c>
      <c r="B23" s="4" t="s">
        <v>223</v>
      </c>
      <c r="C23" s="4" t="s">
        <v>236</v>
      </c>
      <c r="D23" s="4" t="s">
        <v>237</v>
      </c>
      <c r="E23" s="4" t="s">
        <v>29</v>
      </c>
      <c r="F23" s="4" t="s">
        <v>30</v>
      </c>
      <c r="G23" s="4" t="s">
        <v>297</v>
      </c>
      <c r="H23" s="56">
        <v>2519.0500000000002</v>
      </c>
    </row>
    <row r="24" spans="1:8" outlineLevel="2" x14ac:dyDescent="0.25">
      <c r="A24" s="4" t="s">
        <v>286</v>
      </c>
      <c r="B24" s="4" t="s">
        <v>223</v>
      </c>
      <c r="C24" s="4" t="s">
        <v>236</v>
      </c>
      <c r="D24" s="4" t="s">
        <v>237</v>
      </c>
      <c r="E24" s="4" t="s">
        <v>44</v>
      </c>
      <c r="F24" s="4" t="s">
        <v>45</v>
      </c>
      <c r="G24" s="4" t="s">
        <v>297</v>
      </c>
      <c r="H24" s="56">
        <v>1035.5</v>
      </c>
    </row>
    <row r="25" spans="1:8" outlineLevel="2" x14ac:dyDescent="0.25">
      <c r="A25" s="4" t="s">
        <v>286</v>
      </c>
      <c r="B25" s="4" t="s">
        <v>223</v>
      </c>
      <c r="C25" s="4" t="s">
        <v>236</v>
      </c>
      <c r="D25" s="4" t="s">
        <v>237</v>
      </c>
      <c r="E25" s="4" t="s">
        <v>46</v>
      </c>
      <c r="F25" s="4" t="s">
        <v>47</v>
      </c>
      <c r="G25" s="4" t="s">
        <v>297</v>
      </c>
      <c r="H25" s="56">
        <v>3170.9300000000003</v>
      </c>
    </row>
    <row r="26" spans="1:8" outlineLevel="2" x14ac:dyDescent="0.25">
      <c r="A26" s="4" t="s">
        <v>286</v>
      </c>
      <c r="B26" s="4" t="s">
        <v>223</v>
      </c>
      <c r="C26" s="4" t="s">
        <v>236</v>
      </c>
      <c r="D26" s="4" t="s">
        <v>237</v>
      </c>
      <c r="E26" s="4" t="s">
        <v>59</v>
      </c>
      <c r="F26" s="4" t="s">
        <v>60</v>
      </c>
      <c r="G26" s="4" t="s">
        <v>297</v>
      </c>
      <c r="H26" s="56">
        <v>2118.35</v>
      </c>
    </row>
    <row r="27" spans="1:8" outlineLevel="2" x14ac:dyDescent="0.25">
      <c r="A27" s="4" t="s">
        <v>286</v>
      </c>
      <c r="B27" s="4" t="s">
        <v>223</v>
      </c>
      <c r="C27" s="4" t="s">
        <v>236</v>
      </c>
      <c r="D27" s="4" t="s">
        <v>237</v>
      </c>
      <c r="E27" s="4" t="s">
        <v>85</v>
      </c>
      <c r="F27" s="4" t="s">
        <v>86</v>
      </c>
      <c r="G27" s="4" t="s">
        <v>297</v>
      </c>
      <c r="H27" s="56">
        <v>386.05</v>
      </c>
    </row>
    <row r="28" spans="1:8" outlineLevel="2" x14ac:dyDescent="0.25">
      <c r="A28" s="4" t="s">
        <v>286</v>
      </c>
      <c r="B28" s="4" t="s">
        <v>223</v>
      </c>
      <c r="C28" s="4" t="s">
        <v>236</v>
      </c>
      <c r="D28" s="4" t="s">
        <v>237</v>
      </c>
      <c r="E28" s="4" t="s">
        <v>87</v>
      </c>
      <c r="F28" s="4" t="s">
        <v>88</v>
      </c>
      <c r="G28" s="4" t="s">
        <v>297</v>
      </c>
      <c r="H28" s="56">
        <v>243.95000000000002</v>
      </c>
    </row>
    <row r="29" spans="1:8" outlineLevel="2" x14ac:dyDescent="0.25">
      <c r="A29" s="4" t="s">
        <v>286</v>
      </c>
      <c r="B29" s="4" t="s">
        <v>223</v>
      </c>
      <c r="C29" s="4" t="s">
        <v>236</v>
      </c>
      <c r="D29" s="4" t="s">
        <v>237</v>
      </c>
      <c r="E29" s="4" t="s">
        <v>94</v>
      </c>
      <c r="F29" s="4" t="s">
        <v>246</v>
      </c>
      <c r="G29" s="4" t="s">
        <v>297</v>
      </c>
      <c r="H29" s="56">
        <v>376.6</v>
      </c>
    </row>
    <row r="30" spans="1:8" outlineLevel="2" x14ac:dyDescent="0.25">
      <c r="A30" s="4" t="s">
        <v>286</v>
      </c>
      <c r="B30" s="4" t="s">
        <v>223</v>
      </c>
      <c r="C30" s="4" t="s">
        <v>236</v>
      </c>
      <c r="D30" s="4" t="s">
        <v>237</v>
      </c>
      <c r="E30" s="4" t="s">
        <v>259</v>
      </c>
      <c r="F30" s="4" t="s">
        <v>258</v>
      </c>
      <c r="G30" s="4" t="s">
        <v>297</v>
      </c>
      <c r="H30" s="56">
        <v>1342.25</v>
      </c>
    </row>
    <row r="31" spans="1:8" outlineLevel="2" x14ac:dyDescent="0.25">
      <c r="A31" s="4" t="s">
        <v>286</v>
      </c>
      <c r="B31" s="4" t="s">
        <v>223</v>
      </c>
      <c r="C31" s="4" t="s">
        <v>236</v>
      </c>
      <c r="D31" s="4" t="s">
        <v>238</v>
      </c>
      <c r="E31" s="4" t="s">
        <v>210</v>
      </c>
      <c r="F31" s="4" t="s">
        <v>211</v>
      </c>
      <c r="G31" s="4" t="s">
        <v>297</v>
      </c>
      <c r="H31" s="56">
        <v>50.4</v>
      </c>
    </row>
    <row r="32" spans="1:8" outlineLevel="2" x14ac:dyDescent="0.25">
      <c r="A32" s="4" t="s">
        <v>286</v>
      </c>
      <c r="B32" s="4" t="s">
        <v>223</v>
      </c>
      <c r="C32" s="4" t="s">
        <v>236</v>
      </c>
      <c r="D32" s="4" t="s">
        <v>238</v>
      </c>
      <c r="E32" s="4" t="s">
        <v>6</v>
      </c>
      <c r="F32" s="4" t="s">
        <v>7</v>
      </c>
      <c r="G32" s="4" t="s">
        <v>297</v>
      </c>
      <c r="H32" s="56">
        <v>700.30000000000007</v>
      </c>
    </row>
    <row r="33" spans="1:8" outlineLevel="2" x14ac:dyDescent="0.25">
      <c r="A33" s="4" t="s">
        <v>286</v>
      </c>
      <c r="B33" s="4" t="s">
        <v>223</v>
      </c>
      <c r="C33" s="4" t="s">
        <v>236</v>
      </c>
      <c r="D33" s="4" t="s">
        <v>238</v>
      </c>
      <c r="E33" s="4" t="s">
        <v>289</v>
      </c>
      <c r="F33" s="4" t="s">
        <v>290</v>
      </c>
      <c r="G33" s="4" t="s">
        <v>297</v>
      </c>
      <c r="H33" s="56">
        <v>273.42</v>
      </c>
    </row>
    <row r="34" spans="1:8" outlineLevel="2" x14ac:dyDescent="0.25">
      <c r="A34" s="4" t="s">
        <v>286</v>
      </c>
      <c r="B34" s="4" t="s">
        <v>223</v>
      </c>
      <c r="C34" s="4" t="s">
        <v>236</v>
      </c>
      <c r="D34" s="4" t="s">
        <v>238</v>
      </c>
      <c r="E34" s="4" t="s">
        <v>52</v>
      </c>
      <c r="F34" s="4" t="s">
        <v>53</v>
      </c>
      <c r="G34" s="4" t="s">
        <v>297</v>
      </c>
      <c r="H34" s="56">
        <v>910.77</v>
      </c>
    </row>
    <row r="35" spans="1:8" outlineLevel="2" x14ac:dyDescent="0.25">
      <c r="A35" s="4" t="s">
        <v>286</v>
      </c>
      <c r="B35" s="4" t="s">
        <v>223</v>
      </c>
      <c r="C35" s="4" t="s">
        <v>236</v>
      </c>
      <c r="D35" s="4" t="s">
        <v>238</v>
      </c>
      <c r="E35" s="4" t="s">
        <v>57</v>
      </c>
      <c r="F35" s="4" t="s">
        <v>58</v>
      </c>
      <c r="G35" s="4" t="s">
        <v>297</v>
      </c>
      <c r="H35" s="56">
        <v>597.1</v>
      </c>
    </row>
    <row r="36" spans="1:8" outlineLevel="2" x14ac:dyDescent="0.25">
      <c r="A36" s="4" t="s">
        <v>286</v>
      </c>
      <c r="B36" s="4" t="s">
        <v>223</v>
      </c>
      <c r="C36" s="4" t="s">
        <v>236</v>
      </c>
      <c r="D36" s="4" t="s">
        <v>238</v>
      </c>
      <c r="E36" s="4" t="s">
        <v>66</v>
      </c>
      <c r="F36" s="4" t="s">
        <v>260</v>
      </c>
      <c r="G36" s="4" t="s">
        <v>297</v>
      </c>
      <c r="H36" s="56">
        <v>320.60000000000002</v>
      </c>
    </row>
    <row r="37" spans="1:8" outlineLevel="2" x14ac:dyDescent="0.25">
      <c r="A37" s="4" t="s">
        <v>286</v>
      </c>
      <c r="B37" s="4" t="s">
        <v>223</v>
      </c>
      <c r="C37" s="4" t="s">
        <v>236</v>
      </c>
      <c r="D37" s="4" t="s">
        <v>238</v>
      </c>
      <c r="E37" s="4" t="s">
        <v>69</v>
      </c>
      <c r="F37" s="4" t="s">
        <v>70</v>
      </c>
      <c r="G37" s="4" t="s">
        <v>297</v>
      </c>
      <c r="H37" s="56">
        <v>882.35</v>
      </c>
    </row>
    <row r="38" spans="1:8" outlineLevel="2" x14ac:dyDescent="0.25">
      <c r="A38" s="4" t="s">
        <v>286</v>
      </c>
      <c r="B38" s="4" t="s">
        <v>223</v>
      </c>
      <c r="C38" s="4" t="s">
        <v>236</v>
      </c>
      <c r="D38" s="4" t="s">
        <v>238</v>
      </c>
      <c r="E38" s="4" t="s">
        <v>97</v>
      </c>
      <c r="F38" s="4" t="s">
        <v>98</v>
      </c>
      <c r="G38" s="4" t="s">
        <v>297</v>
      </c>
      <c r="H38" s="56">
        <v>893.55000000000007</v>
      </c>
    </row>
    <row r="39" spans="1:8" outlineLevel="2" x14ac:dyDescent="0.25">
      <c r="A39" s="4" t="s">
        <v>286</v>
      </c>
      <c r="B39" s="4" t="s">
        <v>223</v>
      </c>
      <c r="C39" s="4" t="s">
        <v>236</v>
      </c>
      <c r="D39" s="4" t="s">
        <v>238</v>
      </c>
      <c r="E39" s="4" t="s">
        <v>264</v>
      </c>
      <c r="F39" s="4" t="s">
        <v>265</v>
      </c>
      <c r="G39" s="4" t="s">
        <v>297</v>
      </c>
      <c r="H39" s="56">
        <v>667.1</v>
      </c>
    </row>
    <row r="40" spans="1:8" outlineLevel="2" x14ac:dyDescent="0.25">
      <c r="A40" s="4" t="s">
        <v>286</v>
      </c>
      <c r="B40" s="4" t="s">
        <v>223</v>
      </c>
      <c r="C40" s="4" t="s">
        <v>236</v>
      </c>
      <c r="D40" s="4" t="s">
        <v>239</v>
      </c>
      <c r="E40" s="4" t="s">
        <v>20</v>
      </c>
      <c r="F40" s="4" t="s">
        <v>21</v>
      </c>
      <c r="G40" s="4" t="s">
        <v>297</v>
      </c>
      <c r="H40" s="56">
        <v>960.05000000000007</v>
      </c>
    </row>
    <row r="41" spans="1:8" outlineLevel="2" x14ac:dyDescent="0.25">
      <c r="A41" s="4" t="s">
        <v>286</v>
      </c>
      <c r="B41" s="4" t="s">
        <v>223</v>
      </c>
      <c r="C41" s="4" t="s">
        <v>236</v>
      </c>
      <c r="D41" s="4" t="s">
        <v>240</v>
      </c>
      <c r="E41" s="4" t="s">
        <v>36</v>
      </c>
      <c r="F41" s="4" t="s">
        <v>37</v>
      </c>
      <c r="G41" s="4" t="s">
        <v>297</v>
      </c>
      <c r="H41" s="56">
        <v>1855.75</v>
      </c>
    </row>
    <row r="42" spans="1:8" outlineLevel="2" x14ac:dyDescent="0.25">
      <c r="A42" s="4" t="s">
        <v>286</v>
      </c>
      <c r="B42" s="4" t="s">
        <v>223</v>
      </c>
      <c r="C42" s="4" t="s">
        <v>236</v>
      </c>
      <c r="D42" s="4" t="s">
        <v>241</v>
      </c>
      <c r="E42" s="4" t="s">
        <v>14</v>
      </c>
      <c r="F42" s="4" t="s">
        <v>15</v>
      </c>
      <c r="G42" s="4" t="s">
        <v>297</v>
      </c>
      <c r="H42" s="56">
        <v>11.98</v>
      </c>
    </row>
    <row r="43" spans="1:8" outlineLevel="2" x14ac:dyDescent="0.25">
      <c r="A43" s="4" t="s">
        <v>286</v>
      </c>
      <c r="B43" s="4" t="s">
        <v>223</v>
      </c>
      <c r="C43" s="4" t="s">
        <v>236</v>
      </c>
      <c r="D43" s="4" t="s">
        <v>241</v>
      </c>
      <c r="E43" s="4" t="s">
        <v>89</v>
      </c>
      <c r="F43" s="4" t="s">
        <v>90</v>
      </c>
      <c r="G43" s="4" t="s">
        <v>297</v>
      </c>
      <c r="H43" s="56">
        <v>1710.7</v>
      </c>
    </row>
    <row r="44" spans="1:8" outlineLevel="1" x14ac:dyDescent="0.25">
      <c r="A44" s="48"/>
      <c r="B44" s="48"/>
      <c r="C44" s="48" t="s">
        <v>242</v>
      </c>
      <c r="D44" s="48"/>
      <c r="E44" s="48"/>
      <c r="F44" s="48"/>
      <c r="G44" s="48"/>
      <c r="H44" s="49">
        <f>SUBTOTAL(9,H20:H43)</f>
        <v>28661.62999999999</v>
      </c>
    </row>
    <row r="45" spans="1:8" outlineLevel="2" x14ac:dyDescent="0.25">
      <c r="A45" s="4" t="s">
        <v>286</v>
      </c>
      <c r="B45" s="4" t="s">
        <v>223</v>
      </c>
      <c r="C45" s="4" t="s">
        <v>245</v>
      </c>
      <c r="D45" s="4" t="s">
        <v>245</v>
      </c>
      <c r="E45" s="4" t="s">
        <v>214</v>
      </c>
      <c r="F45" s="4" t="s">
        <v>215</v>
      </c>
      <c r="G45" s="4" t="s">
        <v>297</v>
      </c>
      <c r="H45" s="56">
        <v>2296.4</v>
      </c>
    </row>
    <row r="46" spans="1:8" outlineLevel="2" x14ac:dyDescent="0.25">
      <c r="A46" s="4" t="s">
        <v>286</v>
      </c>
      <c r="B46" s="4" t="s">
        <v>223</v>
      </c>
      <c r="C46" s="4" t="s">
        <v>245</v>
      </c>
      <c r="D46" s="4" t="s">
        <v>245</v>
      </c>
      <c r="E46" s="4" t="s">
        <v>216</v>
      </c>
      <c r="F46" s="4" t="s">
        <v>217</v>
      </c>
      <c r="G46" s="4" t="s">
        <v>297</v>
      </c>
      <c r="H46" s="56">
        <v>276.15000000000003</v>
      </c>
    </row>
    <row r="47" spans="1:8" outlineLevel="2" x14ac:dyDescent="0.25">
      <c r="A47" s="4" t="s">
        <v>286</v>
      </c>
      <c r="B47" s="4" t="s">
        <v>223</v>
      </c>
      <c r="C47" s="4" t="s">
        <v>245</v>
      </c>
      <c r="D47" s="4" t="s">
        <v>245</v>
      </c>
      <c r="E47" s="4" t="s">
        <v>79</v>
      </c>
      <c r="F47" s="4" t="s">
        <v>294</v>
      </c>
      <c r="G47" s="4" t="s">
        <v>297</v>
      </c>
      <c r="H47" s="56">
        <v>344.05</v>
      </c>
    </row>
    <row r="48" spans="1:8" outlineLevel="2" x14ac:dyDescent="0.25">
      <c r="A48" s="4" t="s">
        <v>286</v>
      </c>
      <c r="B48" s="4" t="s">
        <v>223</v>
      </c>
      <c r="C48" s="4" t="s">
        <v>245</v>
      </c>
      <c r="D48" s="4" t="s">
        <v>245</v>
      </c>
      <c r="E48" s="4" t="s">
        <v>83</v>
      </c>
      <c r="F48" s="4" t="s">
        <v>84</v>
      </c>
      <c r="G48" s="4" t="s">
        <v>297</v>
      </c>
      <c r="H48" s="56">
        <v>614.95000000000005</v>
      </c>
    </row>
    <row r="49" spans="1:8" outlineLevel="2" x14ac:dyDescent="0.25">
      <c r="A49" s="4" t="s">
        <v>286</v>
      </c>
      <c r="B49" s="4" t="s">
        <v>223</v>
      </c>
      <c r="C49" s="4" t="s">
        <v>245</v>
      </c>
      <c r="D49" s="4" t="s">
        <v>245</v>
      </c>
      <c r="E49" s="4" t="s">
        <v>91</v>
      </c>
      <c r="F49" s="4" t="s">
        <v>295</v>
      </c>
      <c r="G49" s="4" t="s">
        <v>297</v>
      </c>
      <c r="H49" s="56">
        <v>253.8</v>
      </c>
    </row>
    <row r="50" spans="1:8" outlineLevel="2" x14ac:dyDescent="0.25">
      <c r="A50" s="4" t="s">
        <v>286</v>
      </c>
      <c r="B50" s="4" t="s">
        <v>223</v>
      </c>
      <c r="C50" s="4" t="s">
        <v>245</v>
      </c>
      <c r="D50" s="4" t="s">
        <v>245</v>
      </c>
      <c r="E50" s="4" t="s">
        <v>92</v>
      </c>
      <c r="F50" s="4" t="s">
        <v>93</v>
      </c>
      <c r="G50" s="4" t="s">
        <v>297</v>
      </c>
      <c r="H50" s="56">
        <v>2833</v>
      </c>
    </row>
    <row r="51" spans="1:8" outlineLevel="2" x14ac:dyDescent="0.25">
      <c r="A51" s="4" t="s">
        <v>286</v>
      </c>
      <c r="B51" s="4" t="s">
        <v>223</v>
      </c>
      <c r="C51" s="4" t="s">
        <v>245</v>
      </c>
      <c r="D51" s="4" t="s">
        <v>245</v>
      </c>
      <c r="E51" s="4" t="s">
        <v>95</v>
      </c>
      <c r="F51" s="4" t="s">
        <v>96</v>
      </c>
      <c r="G51" s="4" t="s">
        <v>297</v>
      </c>
      <c r="H51" s="56">
        <v>2453.5</v>
      </c>
    </row>
    <row r="52" spans="1:8" outlineLevel="2" x14ac:dyDescent="0.25">
      <c r="A52" s="4" t="s">
        <v>286</v>
      </c>
      <c r="B52" s="4" t="s">
        <v>223</v>
      </c>
      <c r="C52" s="4" t="s">
        <v>245</v>
      </c>
      <c r="D52" s="4" t="s">
        <v>245</v>
      </c>
      <c r="E52" s="4" t="s">
        <v>257</v>
      </c>
      <c r="F52" s="4" t="s">
        <v>256</v>
      </c>
      <c r="G52" s="4" t="s">
        <v>297</v>
      </c>
      <c r="H52" s="56">
        <v>229</v>
      </c>
    </row>
    <row r="53" spans="1:8" outlineLevel="2" x14ac:dyDescent="0.25">
      <c r="A53" s="4" t="s">
        <v>286</v>
      </c>
      <c r="B53" s="4" t="s">
        <v>247</v>
      </c>
      <c r="C53" s="4" t="s">
        <v>245</v>
      </c>
      <c r="D53" s="4" t="s">
        <v>245</v>
      </c>
      <c r="E53" s="4" t="s">
        <v>101</v>
      </c>
      <c r="F53" s="4" t="s">
        <v>102</v>
      </c>
      <c r="G53" s="4" t="s">
        <v>297</v>
      </c>
      <c r="H53" s="56">
        <v>4.88</v>
      </c>
    </row>
    <row r="54" spans="1:8" outlineLevel="1" x14ac:dyDescent="0.25">
      <c r="A54" s="48"/>
      <c r="B54" s="48"/>
      <c r="C54" s="48" t="s">
        <v>248</v>
      </c>
      <c r="D54" s="48"/>
      <c r="E54" s="48"/>
      <c r="F54" s="48"/>
      <c r="G54" s="48"/>
      <c r="H54" s="49">
        <f>SUBTOTAL(9,H45:H53)</f>
        <v>9305.73</v>
      </c>
    </row>
    <row r="55" spans="1:8" x14ac:dyDescent="0.25">
      <c r="A55" s="48"/>
      <c r="B55" s="48"/>
      <c r="C55" s="48" t="s">
        <v>129</v>
      </c>
      <c r="D55" s="48"/>
      <c r="E55" s="48"/>
      <c r="F55" s="48"/>
      <c r="G55" s="48"/>
      <c r="H55" s="49">
        <f>SUBTOTAL(9,H5:H53)</f>
        <v>54480.020000000004</v>
      </c>
    </row>
  </sheetData>
  <autoFilter ref="A4:H53" xr:uid="{00062514-DAA6-4024-99C3-7A9A80A32ED1}">
    <sortState xmlns:xlrd2="http://schemas.microsoft.com/office/spreadsheetml/2017/richdata2" ref="A5:H53">
      <sortCondition ref="C4:C53"/>
    </sortState>
  </autoFilter>
  <mergeCells count="2">
    <mergeCell ref="A1:H1"/>
    <mergeCell ref="A2:H2"/>
  </mergeCells>
  <printOptions gridLines="1"/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8" ma:contentTypeDescription="Create a new document." ma:contentTypeScope="" ma:versionID="4cf149d62395657f3829c955f2221cb1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6ea146b23d12d01cb92cbead6e554c51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529b43b-f1ef-4cba-aaa1-48c64b82b3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ae328f-472d-4dc7-83ab-ab68c397db48}" ma:internalName="TaxCatchAll" ma:showField="CatchAllData" ma:web="13157ccd-cfd1-435b-b54a-77ed1516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fce1a9b3-876c-481d-9ebf-ee1ba0063a5f">
      <Terms xmlns="http://schemas.microsoft.com/office/infopath/2007/PartnerControls"/>
    </lcf76f155ced4ddcb4097134ff3c332f>
    <TaxCatchAll xmlns="13157ccd-cfd1-435b-b54a-77ed15165e25" xsi:nil="true"/>
  </documentManagement>
</p:properties>
</file>

<file path=customXml/itemProps1.xml><?xml version="1.0" encoding="utf-8"?>
<ds:datastoreItem xmlns:ds="http://schemas.openxmlformats.org/officeDocument/2006/customXml" ds:itemID="{6B120AC1-6CBC-4E48-9AF1-8826A0A3BD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331254-DBA2-49E1-A9E0-FD9E5A3685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DE68FD-B5B1-4F13-B90B-D20D119E68AB}">
  <ds:schemaRefs>
    <ds:schemaRef ds:uri="http://www.w3.org/XML/1998/namespace"/>
    <ds:schemaRef ds:uri="http://schemas.microsoft.com/office/2006/documentManagement/types"/>
    <ds:schemaRef ds:uri="13157ccd-cfd1-435b-b54a-77ed15165e25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fce1a9b3-876c-481d-9ebf-ee1ba0063a5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 Tab</vt:lpstr>
      <vt:lpstr>SH Minimum Wage Budget Increase</vt:lpstr>
      <vt:lpstr>History Minimum Wage Rates</vt:lpstr>
      <vt:lpstr>One-Time-Detail</vt:lpstr>
      <vt:lpstr>FY23 By Division</vt:lpstr>
      <vt:lpstr>FY23 by Account</vt:lpstr>
      <vt:lpstr>Federal WS Match</vt:lpstr>
      <vt:lpstr>'FY23 by Account'!Print_Area</vt:lpstr>
      <vt:lpstr>'FY23 By Division'!Print_Area</vt:lpstr>
      <vt:lpstr>'FY23 by Account'!Print_Titles</vt:lpstr>
      <vt:lpstr>'FY23 By Division'!Print_Titles</vt:lpstr>
      <vt:lpstr>'One-Time-Detail'!Print_Titles</vt:lpstr>
      <vt:lpstr>'SH Minimum Wage Budget Increase'!Print_Titles</vt:lpstr>
      <vt:lpstr>'Summary Tab'!Print_Titles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Casamento, Charlene (CFO)</dc:creator>
  <cp:lastModifiedBy>Contrata, Ann (Budget)</cp:lastModifiedBy>
  <cp:lastPrinted>2023-11-16T19:14:43Z</cp:lastPrinted>
  <dcterms:created xsi:type="dcterms:W3CDTF">2015-02-10T23:01:22Z</dcterms:created>
  <dcterms:modified xsi:type="dcterms:W3CDTF">2023-11-16T19:49:52Z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872200</vt:r8>
  </property>
  <property fmtid="{D5CDD505-2E9C-101B-9397-08002B2CF9AE}" pid="4" name="MediaServiceImageTags">
    <vt:lpwstr/>
  </property>
</Properties>
</file>