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csu-my.sharepoint.com/personal/volpicella_ccsu_edu/Documents/"/>
    </mc:Choice>
  </mc:AlternateContent>
  <xr:revisionPtr revIDLastSave="12" documentId="8_{AB95BEBC-1467-4C42-AB00-B4A84C5D2221}" xr6:coauthVersionLast="47" xr6:coauthVersionMax="47" xr10:uidLastSave="{E5088EDA-ECBB-42C4-823A-74F68E9044DC}"/>
  <bookViews>
    <workbookView xWindow="28680" yWindow="450" windowWidth="25440" windowHeight="15390" tabRatio="1000" xr2:uid="{AAA86515-2808-45B9-9591-FA47172AC921}"/>
  </bookViews>
  <sheets>
    <sheet name="A&amp;R P-5" sheetId="4" r:id="rId1"/>
    <sheet name="AAUP" sheetId="1" r:id="rId2"/>
    <sheet name="Clerical NP-3" sheetId="5" r:id="rId3"/>
    <sheet name="Maintenance &amp; Service NP-2" sheetId="6" r:id="rId4"/>
    <sheet name="Scientific &amp; Engr P4" sheetId="7" r:id="rId5"/>
    <sheet name="Protective Services NP-5" sheetId="8" r:id="rId6"/>
    <sheet name="SUOAF" sheetId="2" r:id="rId7"/>
    <sheet name="MC - Current" sheetId="9" r:id="rId8"/>
  </sheets>
  <definedNames>
    <definedName name="_xlnm._FilterDatabase" localSheetId="7" hidden="1">'MC - Current'!$A$2:$K$13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9" l="1"/>
  <c r="K3" i="9"/>
  <c r="D6" i="4" l="1"/>
  <c r="A17" i="9"/>
  <c r="G6" i="2"/>
  <c r="G8" i="2" s="1"/>
  <c r="A20" i="2"/>
  <c r="A1" i="2"/>
  <c r="H5" i="8"/>
  <c r="H7" i="8" s="1"/>
  <c r="A13" i="8"/>
  <c r="A1" i="8"/>
  <c r="H5" i="7"/>
  <c r="H6" i="7" s="1"/>
  <c r="A14" i="7"/>
  <c r="A1" i="7"/>
  <c r="A35" i="6"/>
  <c r="H5" i="6"/>
  <c r="H23" i="6" s="1"/>
  <c r="A1" i="6"/>
  <c r="H5" i="5"/>
  <c r="H14" i="5" s="1"/>
  <c r="A20" i="5"/>
  <c r="A1" i="5"/>
  <c r="H9" i="4"/>
  <c r="H8" i="4"/>
  <c r="H7" i="4"/>
  <c r="H6" i="4"/>
  <c r="G6" i="1"/>
  <c r="G8" i="1" s="1"/>
  <c r="A14" i="1"/>
  <c r="A1" i="1"/>
  <c r="D5" i="5"/>
  <c r="D10" i="8"/>
  <c r="D9" i="8"/>
  <c r="D8" i="8"/>
  <c r="D7" i="8"/>
  <c r="D6" i="8"/>
  <c r="D5" i="8"/>
  <c r="D6" i="7"/>
  <c r="D5" i="7"/>
  <c r="D29" i="6"/>
  <c r="D28" i="6"/>
  <c r="D27" i="6"/>
  <c r="D26" i="6"/>
  <c r="D25" i="6"/>
  <c r="D24" i="6"/>
  <c r="D23" i="6"/>
  <c r="D22" i="6"/>
  <c r="D16" i="6"/>
  <c r="D15" i="6"/>
  <c r="D14" i="6"/>
  <c r="D13" i="6"/>
  <c r="D12" i="6"/>
  <c r="D11" i="6"/>
  <c r="D10" i="6"/>
  <c r="D9" i="6"/>
  <c r="D8" i="6"/>
  <c r="D7" i="6"/>
  <c r="D6" i="6"/>
  <c r="D5" i="6"/>
  <c r="D15" i="5"/>
  <c r="D14" i="5"/>
  <c r="D13" i="5"/>
  <c r="D12" i="5"/>
  <c r="D11" i="5"/>
  <c r="D10" i="5"/>
  <c r="D9" i="5"/>
  <c r="D8" i="5"/>
  <c r="D7" i="5"/>
  <c r="D6" i="5"/>
  <c r="D9" i="4"/>
  <c r="D8" i="4"/>
  <c r="D7" i="4"/>
  <c r="D5" i="4"/>
  <c r="H11" i="6" l="1"/>
  <c r="H16" i="6"/>
  <c r="H29" i="6"/>
  <c r="H25" i="6"/>
  <c r="H12" i="6"/>
  <c r="G10" i="1"/>
  <c r="G9" i="1"/>
  <c r="H8" i="5"/>
  <c r="H12" i="5"/>
  <c r="H24" i="6"/>
  <c r="H7" i="5"/>
  <c r="H15" i="5"/>
  <c r="H8" i="8"/>
  <c r="H8" i="6"/>
  <c r="G9" i="2"/>
  <c r="H10" i="8"/>
  <c r="H9" i="8"/>
  <c r="G10" i="2"/>
  <c r="H9" i="5"/>
  <c r="H10" i="5"/>
  <c r="H6" i="6"/>
  <c r="H14" i="6"/>
  <c r="H27" i="6"/>
  <c r="G12" i="2"/>
  <c r="H13" i="6"/>
  <c r="H26" i="6"/>
  <c r="G11" i="2"/>
  <c r="G7" i="1"/>
  <c r="H11" i="5"/>
  <c r="H7" i="6"/>
  <c r="H15" i="6"/>
  <c r="H28" i="6"/>
  <c r="H6" i="8"/>
  <c r="H13" i="5"/>
  <c r="H9" i="6"/>
  <c r="H22" i="6"/>
  <c r="G7" i="2"/>
  <c r="H6" i="5"/>
  <c r="H10" i="6"/>
  <c r="C12" i="2"/>
  <c r="C11" i="2"/>
  <c r="C10" i="2"/>
  <c r="C9" i="2"/>
  <c r="C8" i="2"/>
  <c r="C7" i="2"/>
  <c r="C6" i="2"/>
  <c r="C6" i="1"/>
  <c r="C10" i="1"/>
  <c r="C9" i="1"/>
  <c r="C8" i="1"/>
  <c r="C7" i="1"/>
  <c r="K5" i="9"/>
  <c r="K10" i="9"/>
  <c r="K8" i="9"/>
  <c r="K6" i="9"/>
  <c r="K13" i="9"/>
  <c r="K4" i="9"/>
  <c r="K9" i="9"/>
  <c r="K7" i="9"/>
  <c r="K12" i="9"/>
</calcChain>
</file>

<file path=xl/sharedStrings.xml><?xml version="1.0" encoding="utf-8"?>
<sst xmlns="http://schemas.openxmlformats.org/spreadsheetml/2006/main" count="201" uniqueCount="147">
  <si>
    <t>AAUP Staffing Ranges - Union Code 21</t>
  </si>
  <si>
    <t xml:space="preserve">     Salary Range</t>
  </si>
  <si>
    <t>Fringe</t>
  </si>
  <si>
    <t>Minimum</t>
  </si>
  <si>
    <t>Midpoint</t>
  </si>
  <si>
    <t xml:space="preserve"> Maximum</t>
  </si>
  <si>
    <t>Rate (1)</t>
  </si>
  <si>
    <t>Professor/Counselor/Coach 4</t>
  </si>
  <si>
    <t>Associate  Professor/Associate Counselor/Coach 3</t>
  </si>
  <si>
    <t>Assistant Professor/Assistant Counselor/Coach 2</t>
  </si>
  <si>
    <t>Instructor/Staff Counselor/Coach 1</t>
  </si>
  <si>
    <t>SUOAF Salary Ranges - Union Code 22</t>
  </si>
  <si>
    <t>SUOAF - Admin 1</t>
  </si>
  <si>
    <t>SUOAF - Admin 2</t>
  </si>
  <si>
    <t>SUOAF - Admin 3</t>
  </si>
  <si>
    <t>SUOAF - Admin 4</t>
  </si>
  <si>
    <t>SUOAF - Admin 5</t>
  </si>
  <si>
    <t>SUOAF - Admin 6</t>
  </si>
  <si>
    <t>SUOAF - Admin 7</t>
  </si>
  <si>
    <t>Jobcode</t>
  </si>
  <si>
    <t>Level/System Classification</t>
  </si>
  <si>
    <t>Sal Admin Plan</t>
  </si>
  <si>
    <t>Grade</t>
  </si>
  <si>
    <t>1/4 Mark</t>
  </si>
  <si>
    <t>3/4 Mark</t>
  </si>
  <si>
    <t>Maximum</t>
  </si>
  <si>
    <t>Fringe Rate (1)</t>
  </si>
  <si>
    <t>3370MC</t>
  </si>
  <si>
    <t>Professional 1</t>
  </si>
  <si>
    <t>MC</t>
  </si>
  <si>
    <t>P1</t>
  </si>
  <si>
    <t>3371MC</t>
  </si>
  <si>
    <t>Professional 2</t>
  </si>
  <si>
    <t>P2</t>
  </si>
  <si>
    <t>3372MC</t>
  </si>
  <si>
    <t>Professional 3</t>
  </si>
  <si>
    <t>P3</t>
  </si>
  <si>
    <t>3373MC</t>
  </si>
  <si>
    <t>Manager 1</t>
  </si>
  <si>
    <t>M1</t>
  </si>
  <si>
    <t>3374MC</t>
  </si>
  <si>
    <t>Manager 2</t>
  </si>
  <si>
    <t>M2</t>
  </si>
  <si>
    <t>3375MC</t>
  </si>
  <si>
    <t>Manager 3</t>
  </si>
  <si>
    <t>M3</t>
  </si>
  <si>
    <t>3376MC</t>
  </si>
  <si>
    <t>Executive 1</t>
  </si>
  <si>
    <t>E1</t>
  </si>
  <si>
    <t>3377MC</t>
  </si>
  <si>
    <t>Executive 2</t>
  </si>
  <si>
    <t>E2</t>
  </si>
  <si>
    <t>3378MC</t>
  </si>
  <si>
    <t>Executive 3</t>
  </si>
  <si>
    <t>E3</t>
  </si>
  <si>
    <t>3379MC</t>
  </si>
  <si>
    <t>Executive 4</t>
  </si>
  <si>
    <t>E4</t>
  </si>
  <si>
    <t>3380MC</t>
  </si>
  <si>
    <t>Executive 5</t>
  </si>
  <si>
    <t>E5</t>
  </si>
  <si>
    <t>A &amp; R Salary Ranges - Union Code 16</t>
  </si>
  <si>
    <t>AR 12</t>
  </si>
  <si>
    <t>AR 13</t>
  </si>
  <si>
    <t>AR 14</t>
  </si>
  <si>
    <t>AR 15</t>
  </si>
  <si>
    <t>AR 16</t>
  </si>
  <si>
    <t>Clerical Salary Ranges - Union Code 7</t>
  </si>
  <si>
    <t xml:space="preserve">Clerk </t>
  </si>
  <si>
    <t>CL8</t>
  </si>
  <si>
    <t>Clerk Typist</t>
  </si>
  <si>
    <t>CL10</t>
  </si>
  <si>
    <t>Telecommunications Operator</t>
  </si>
  <si>
    <t>CL11</t>
  </si>
  <si>
    <t>Office Assistant / Financial Clerk</t>
  </si>
  <si>
    <t>CL12</t>
  </si>
  <si>
    <t xml:space="preserve">Office Assistant </t>
  </si>
  <si>
    <t>CL13</t>
  </si>
  <si>
    <t>Secretary 1</t>
  </si>
  <si>
    <t>CL14</t>
  </si>
  <si>
    <t xml:space="preserve">Telecommunications Dispatcher </t>
  </si>
  <si>
    <t>CL15</t>
  </si>
  <si>
    <t>Payroll Clerk/ Secretary 2</t>
  </si>
  <si>
    <t>CL16</t>
  </si>
  <si>
    <t>CL17</t>
  </si>
  <si>
    <t>CL18</t>
  </si>
  <si>
    <t xml:space="preserve">Administrative Assistant </t>
  </si>
  <si>
    <t>CL19</t>
  </si>
  <si>
    <t>Maintenance Staffing Ranges - Union Code 6</t>
  </si>
  <si>
    <t>TC 09</t>
  </si>
  <si>
    <t>TC 10</t>
  </si>
  <si>
    <t>Lead Custodian/ Mail Handler</t>
  </si>
  <si>
    <t>TC 11</t>
  </si>
  <si>
    <t>Storekeeper</t>
  </si>
  <si>
    <t>TC 12</t>
  </si>
  <si>
    <t>TC 13</t>
  </si>
  <si>
    <t>Lean Mail Handler/ Skilled Maintainer</t>
  </si>
  <si>
    <t>TC 14</t>
  </si>
  <si>
    <t>General Trade Worker</t>
  </si>
  <si>
    <t>TC 15</t>
  </si>
  <si>
    <t>Mail Services Supervisor 1</t>
  </si>
  <si>
    <t>TC 16</t>
  </si>
  <si>
    <t>TC 17</t>
  </si>
  <si>
    <t>TC 18</t>
  </si>
  <si>
    <t>Mail Services Supervisor 2</t>
  </si>
  <si>
    <t>TC 19</t>
  </si>
  <si>
    <t>Maintenance Supervisor 1</t>
  </si>
  <si>
    <t>TC 20</t>
  </si>
  <si>
    <t xml:space="preserve">Power Plant Operator 1 </t>
  </si>
  <si>
    <t>FM 17</t>
  </si>
  <si>
    <t>FM 18</t>
  </si>
  <si>
    <t>Power Plant Operator 2/ Power Plant Operator - Energy Center</t>
  </si>
  <si>
    <t>FM 19</t>
  </si>
  <si>
    <t>Maintenance Supv 1 General</t>
  </si>
  <si>
    <t>FM20</t>
  </si>
  <si>
    <t>Lead Power Plant Operator</t>
  </si>
  <si>
    <t>FM21</t>
  </si>
  <si>
    <t>Maintenance Supv 1 Electrical</t>
  </si>
  <si>
    <t>FM22</t>
  </si>
  <si>
    <t>Maintenance Supv 2 Plumbing</t>
  </si>
  <si>
    <t>FM24</t>
  </si>
  <si>
    <t>Building Maintenance Supv</t>
  </si>
  <si>
    <t>FM25</t>
  </si>
  <si>
    <t>Scientific and Engineering Salary Ranges - Union Code 15</t>
  </si>
  <si>
    <t xml:space="preserve">Drafter </t>
  </si>
  <si>
    <t>ES 16</t>
  </si>
  <si>
    <t>Video Engineering Specialist*</t>
  </si>
  <si>
    <t>EE 22</t>
  </si>
  <si>
    <t>Protective Services Salary Ranges - Union Code 9</t>
  </si>
  <si>
    <t>Police Trainee</t>
  </si>
  <si>
    <t>PS 05</t>
  </si>
  <si>
    <t>Police Officer</t>
  </si>
  <si>
    <t>PS 11</t>
  </si>
  <si>
    <t>Detective</t>
  </si>
  <si>
    <t>PS 13</t>
  </si>
  <si>
    <t>Police Sergeant</t>
  </si>
  <si>
    <t>PS 14</t>
  </si>
  <si>
    <t>Fire Lieutenant</t>
  </si>
  <si>
    <t>PS 15</t>
  </si>
  <si>
    <t>Police Lieutenant</t>
  </si>
  <si>
    <t>PS 19</t>
  </si>
  <si>
    <t>Coach A (10 month)</t>
  </si>
  <si>
    <t>*Classification eligible for the hook/top step is Step 12 of next higher salary grade but processed as Step 13 even though it is a 12 step plan</t>
  </si>
  <si>
    <t>Custodian/ Maintainer/Storekeeper Assistant</t>
  </si>
  <si>
    <t>MC Range Plans Effective 07/01/22</t>
  </si>
  <si>
    <t>FY23- Salary Ranges</t>
  </si>
  <si>
    <t>(1) Composite rate as of PPE 9/8/2022.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</si>
</sst>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7" xfId="1" applyNumberFormat="1" applyFont="1" applyBorder="1"/>
    <xf numFmtId="164" fontId="3" fillId="0" borderId="0" xfId="0" applyNumberFormat="1" applyFont="1"/>
    <xf numFmtId="164" fontId="3" fillId="0" borderId="8" xfId="1" applyNumberFormat="1" applyFont="1" applyBorder="1"/>
    <xf numFmtId="164" fontId="3" fillId="0" borderId="9" xfId="1" applyNumberFormat="1" applyFont="1" applyBorder="1"/>
    <xf numFmtId="164" fontId="3" fillId="0" borderId="10" xfId="0" applyNumberFormat="1" applyFont="1" applyBorder="1"/>
    <xf numFmtId="164" fontId="3" fillId="0" borderId="11" xfId="1" applyNumberFormat="1" applyFont="1" applyBorder="1"/>
    <xf numFmtId="164" fontId="3" fillId="0" borderId="0" xfId="1" applyNumberFormat="1" applyFont="1" applyAlignment="1">
      <alignment horizontal="right"/>
    </xf>
    <xf numFmtId="0" fontId="3" fillId="3" borderId="0" xfId="0" applyFont="1" applyFill="1"/>
    <xf numFmtId="164" fontId="3" fillId="0" borderId="0" xfId="1" applyNumberFormat="1" applyFont="1"/>
    <xf numFmtId="10" fontId="3" fillId="0" borderId="0" xfId="2" applyNumberFormat="1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 indent="1"/>
    </xf>
    <xf numFmtId="10" fontId="3" fillId="0" borderId="0" xfId="2" applyNumberFormat="1" applyFont="1" applyAlignment="1">
      <alignment horizontal="right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8" fontId="3" fillId="0" borderId="0" xfId="0" applyNumberFormat="1" applyFont="1"/>
    <xf numFmtId="44" fontId="3" fillId="0" borderId="0" xfId="1" applyFont="1"/>
    <xf numFmtId="0" fontId="3" fillId="4" borderId="0" xfId="0" applyFont="1" applyFill="1"/>
    <xf numFmtId="10" fontId="3" fillId="0" borderId="0" xfId="2" applyNumberFormat="1" applyFont="1" applyAlignment="1">
      <alignment horizontal="center"/>
    </xf>
    <xf numFmtId="0" fontId="5" fillId="0" borderId="0" xfId="0" applyFont="1"/>
    <xf numFmtId="0" fontId="4" fillId="5" borderId="18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0" fontId="3" fillId="0" borderId="13" xfId="2" applyNumberFormat="1" applyFont="1" applyBorder="1" applyAlignment="1">
      <alignment horizontal="center"/>
    </xf>
    <xf numFmtId="10" fontId="3" fillId="0" borderId="14" xfId="2" applyNumberFormat="1" applyFont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3" fillId="0" borderId="8" xfId="0" applyNumberFormat="1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3" fillId="0" borderId="8" xfId="1" applyNumberFormat="1" applyFont="1" applyFill="1" applyBorder="1"/>
    <xf numFmtId="10" fontId="3" fillId="0" borderId="0" xfId="2" applyNumberFormat="1" applyFont="1" applyFill="1" applyAlignment="1">
      <alignment horizontal="center"/>
    </xf>
    <xf numFmtId="164" fontId="3" fillId="0" borderId="9" xfId="1" applyNumberFormat="1" applyFont="1" applyFill="1" applyBorder="1"/>
    <xf numFmtId="164" fontId="3" fillId="0" borderId="1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0" fontId="3" fillId="0" borderId="0" xfId="2" applyNumberFormat="1" applyFont="1" applyFill="1" applyAlignment="1">
      <alignment horizontal="right"/>
    </xf>
    <xf numFmtId="4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8" fontId="3" fillId="0" borderId="0" xfId="0" applyNumberFormat="1" applyFont="1" applyFill="1"/>
    <xf numFmtId="44" fontId="3" fillId="0" borderId="0" xfId="1" applyFont="1" applyFill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0" fontId="3" fillId="0" borderId="13" xfId="2" applyNumberFormat="1" applyFont="1" applyFill="1" applyBorder="1" applyAlignment="1">
      <alignment horizontal="center"/>
    </xf>
    <xf numFmtId="10" fontId="3" fillId="0" borderId="14" xfId="2" applyNumberFormat="1" applyFont="1" applyFill="1" applyBorder="1" applyAlignment="1">
      <alignment horizontal="center"/>
    </xf>
    <xf numFmtId="6" fontId="6" fillId="6" borderId="22" xfId="0" applyNumberFormat="1" applyFont="1" applyFill="1" applyBorder="1" applyAlignment="1">
      <alignment horizontal="center" vertical="center"/>
    </xf>
    <xf numFmtId="6" fontId="6" fillId="6" borderId="23" xfId="0" applyNumberFormat="1" applyFont="1" applyFill="1" applyBorder="1" applyAlignment="1">
      <alignment horizontal="center" vertical="center"/>
    </xf>
    <xf numFmtId="6" fontId="6" fillId="0" borderId="22" xfId="0" applyNumberFormat="1" applyFont="1" applyBorder="1" applyAlignment="1">
      <alignment horizontal="center" vertical="center"/>
    </xf>
    <xf numFmtId="6" fontId="6" fillId="0" borderId="23" xfId="0" applyNumberFormat="1" applyFont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horizontal="center" vertical="center" wrapText="1"/>
    </xf>
    <xf numFmtId="6" fontId="6" fillId="0" borderId="25" xfId="0" applyNumberFormat="1" applyFont="1" applyBorder="1" applyAlignment="1">
      <alignment horizontal="center" vertical="center"/>
    </xf>
    <xf numFmtId="6" fontId="6" fillId="0" borderId="26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9AE9-9BBF-478C-B963-11ADEA550B1D}">
  <sheetPr>
    <pageSetUpPr fitToPage="1"/>
  </sheetPr>
  <dimension ref="A1:K24"/>
  <sheetViews>
    <sheetView tabSelected="1" workbookViewId="0"/>
  </sheetViews>
  <sheetFormatPr defaultColWidth="9.140625" defaultRowHeight="15.75" x14ac:dyDescent="0.25"/>
  <cols>
    <col min="1" max="1" width="31.28515625" style="2" customWidth="1"/>
    <col min="2" max="2" width="6.85546875" style="2" customWidth="1"/>
    <col min="3" max="5" width="18.7109375" style="2" customWidth="1"/>
    <col min="6" max="6" width="7.28515625" style="2" customWidth="1"/>
    <col min="7" max="7" width="1.5703125" style="2" customWidth="1"/>
    <col min="8" max="8" width="15.7109375" style="3" bestFit="1" customWidth="1"/>
    <col min="9" max="10" width="15.7109375" style="3" customWidth="1"/>
    <col min="11" max="11" width="16.85546875" style="4" customWidth="1"/>
    <col min="12" max="12" width="16.5703125" style="2" bestFit="1" customWidth="1"/>
    <col min="13" max="16384" width="9.140625" style="2"/>
  </cols>
  <sheetData>
    <row r="1" spans="1:11" ht="16.5" thickBot="1" x14ac:dyDescent="0.3">
      <c r="A1" s="1" t="s">
        <v>145</v>
      </c>
      <c r="B1" s="1"/>
      <c r="C1" s="78" t="s">
        <v>61</v>
      </c>
      <c r="D1" s="79"/>
      <c r="E1" s="80"/>
    </row>
    <row r="2" spans="1:11" ht="16.5" thickBot="1" x14ac:dyDescent="0.3"/>
    <row r="3" spans="1:11" x14ac:dyDescent="0.25">
      <c r="C3" s="81" t="s">
        <v>1</v>
      </c>
      <c r="D3" s="82"/>
      <c r="E3" s="83"/>
      <c r="G3" s="3"/>
      <c r="H3" s="33" t="s">
        <v>2</v>
      </c>
      <c r="I3" s="5"/>
      <c r="J3" s="5"/>
    </row>
    <row r="4" spans="1:11" x14ac:dyDescent="0.25">
      <c r="C4" s="6" t="s">
        <v>3</v>
      </c>
      <c r="D4" s="5" t="s">
        <v>4</v>
      </c>
      <c r="E4" s="7" t="s">
        <v>5</v>
      </c>
      <c r="G4" s="1"/>
      <c r="H4" s="34" t="s">
        <v>6</v>
      </c>
      <c r="I4" s="5"/>
      <c r="J4" s="5"/>
    </row>
    <row r="5" spans="1:11" x14ac:dyDescent="0.25">
      <c r="B5" s="2" t="s">
        <v>62</v>
      </c>
      <c r="C5" s="35">
        <v>44672</v>
      </c>
      <c r="D5" s="9">
        <f t="shared" ref="D5:D9" si="0">(C5+E5)/2</f>
        <v>50532.5</v>
      </c>
      <c r="E5" s="36">
        <v>56393</v>
      </c>
      <c r="G5" s="1"/>
      <c r="H5" s="37">
        <v>0.79</v>
      </c>
      <c r="I5" s="5"/>
      <c r="J5" s="5"/>
    </row>
    <row r="6" spans="1:11" x14ac:dyDescent="0.25">
      <c r="B6" s="2" t="s">
        <v>63</v>
      </c>
      <c r="C6" s="8">
        <v>47191</v>
      </c>
      <c r="D6" s="9">
        <f>(C6+E6)/2</f>
        <v>54212.5</v>
      </c>
      <c r="E6" s="10">
        <v>61234</v>
      </c>
      <c r="H6" s="37">
        <f>$H$5</f>
        <v>0.79</v>
      </c>
      <c r="I6" s="26"/>
      <c r="J6" s="26"/>
    </row>
    <row r="7" spans="1:11" x14ac:dyDescent="0.25">
      <c r="B7" s="2" t="s">
        <v>64</v>
      </c>
      <c r="C7" s="8">
        <v>49398</v>
      </c>
      <c r="D7" s="9">
        <f t="shared" si="0"/>
        <v>56674</v>
      </c>
      <c r="E7" s="10">
        <v>63950</v>
      </c>
      <c r="H7" s="37">
        <f t="shared" ref="H7:H9" si="1">$H$5</f>
        <v>0.79</v>
      </c>
      <c r="I7" s="26"/>
      <c r="J7" s="26"/>
    </row>
    <row r="8" spans="1:11" x14ac:dyDescent="0.25">
      <c r="B8" s="2" t="s">
        <v>65</v>
      </c>
      <c r="C8" s="8">
        <v>51766</v>
      </c>
      <c r="D8" s="9">
        <f t="shared" si="0"/>
        <v>59291</v>
      </c>
      <c r="E8" s="10">
        <v>66816</v>
      </c>
      <c r="H8" s="37">
        <f t="shared" si="1"/>
        <v>0.79</v>
      </c>
      <c r="I8" s="26"/>
      <c r="J8" s="26"/>
    </row>
    <row r="9" spans="1:11" ht="16.5" thickBot="1" x14ac:dyDescent="0.3">
      <c r="B9" s="2" t="s">
        <v>66</v>
      </c>
      <c r="C9" s="11">
        <v>54289</v>
      </c>
      <c r="D9" s="12">
        <f t="shared" si="0"/>
        <v>62062.5</v>
      </c>
      <c r="E9" s="13">
        <v>69836</v>
      </c>
      <c r="H9" s="38">
        <f t="shared" si="1"/>
        <v>0.79</v>
      </c>
      <c r="I9" s="26"/>
      <c r="J9" s="26"/>
    </row>
    <row r="10" spans="1:11" x14ac:dyDescent="0.25">
      <c r="C10" s="16"/>
      <c r="D10" s="9"/>
      <c r="E10" s="16"/>
      <c r="H10" s="26"/>
      <c r="I10" s="26"/>
      <c r="J10" s="26"/>
    </row>
    <row r="11" spans="1:11" x14ac:dyDescent="0.25">
      <c r="C11" s="16"/>
      <c r="D11" s="9"/>
      <c r="E11" s="16"/>
      <c r="H11" s="26"/>
      <c r="I11" s="26"/>
      <c r="J11" s="26"/>
    </row>
    <row r="12" spans="1:11" x14ac:dyDescent="0.25">
      <c r="C12" s="16"/>
      <c r="D12" s="9"/>
      <c r="E12" s="16"/>
      <c r="H12" s="26"/>
      <c r="I12" s="26"/>
      <c r="J12" s="26"/>
    </row>
    <row r="13" spans="1:11" x14ac:dyDescent="0.25">
      <c r="C13" s="16"/>
      <c r="D13" s="9"/>
      <c r="E13" s="16"/>
      <c r="H13" s="26"/>
      <c r="I13" s="26"/>
      <c r="J13" s="26"/>
    </row>
    <row r="14" spans="1:11" x14ac:dyDescent="0.25">
      <c r="A14" s="40" t="s">
        <v>146</v>
      </c>
      <c r="G14" s="4"/>
      <c r="H14" s="14"/>
      <c r="I14" s="2"/>
      <c r="J14" s="2"/>
      <c r="K14" s="2"/>
    </row>
    <row r="15" spans="1:11" s="15" customFormat="1" x14ac:dyDescent="0.25">
      <c r="A15" s="2"/>
      <c r="B15" s="2"/>
      <c r="C15" s="2"/>
      <c r="D15" s="2"/>
      <c r="E15" s="2"/>
      <c r="F15" s="2"/>
      <c r="G15" s="2"/>
      <c r="H15" s="4"/>
      <c r="I15" s="4"/>
      <c r="J15" s="4"/>
      <c r="K15" s="14"/>
    </row>
    <row r="16" spans="1:11" x14ac:dyDescent="0.25">
      <c r="D16" s="16"/>
      <c r="E16" s="20"/>
      <c r="F16" s="9"/>
      <c r="G16" s="9"/>
      <c r="H16" s="21"/>
      <c r="I16" s="21"/>
      <c r="J16" s="21"/>
      <c r="K16" s="14"/>
    </row>
    <row r="17" spans="1:11" x14ac:dyDescent="0.25">
      <c r="H17" s="4"/>
      <c r="I17" s="4"/>
      <c r="J17" s="4"/>
      <c r="K17" s="14"/>
    </row>
    <row r="18" spans="1:11" s="15" customFormat="1" x14ac:dyDescent="0.25">
      <c r="A18" s="2"/>
      <c r="B18" s="2"/>
      <c r="C18" s="2"/>
      <c r="D18" s="2"/>
      <c r="E18" s="2"/>
      <c r="F18" s="2"/>
      <c r="G18" s="2"/>
      <c r="H18" s="4"/>
      <c r="I18" s="4"/>
      <c r="J18" s="4"/>
      <c r="K18" s="14"/>
    </row>
    <row r="19" spans="1:11" x14ac:dyDescent="0.25">
      <c r="K19" s="2"/>
    </row>
    <row r="20" spans="1:11" x14ac:dyDescent="0.25">
      <c r="K20" s="9"/>
    </row>
    <row r="22" spans="1:11" x14ac:dyDescent="0.25">
      <c r="C22" s="9"/>
    </row>
    <row r="23" spans="1:11" x14ac:dyDescent="0.25">
      <c r="A23" s="3"/>
      <c r="B23" s="3"/>
      <c r="C23" s="22"/>
      <c r="D23" s="3"/>
    </row>
    <row r="24" spans="1:11" x14ac:dyDescent="0.25">
      <c r="A24" s="23"/>
      <c r="B24" s="23"/>
      <c r="C24" s="24"/>
    </row>
  </sheetData>
  <sheetProtection algorithmName="SHA-512" hashValue="zjIqCdvtHBMwIV+9vcVgLGJ7RfTSNMdcyxPZiPCIE4kHijf7FFNfKoBc+OfBxM0QK0drZK4/nWbOeUZe4p9BYA==" saltValue="qCNIG5Gxo1J0meBcfwFQ0Q==" spinCount="100000" sheet="1" objects="1" scenarios="1" selectLockedCells="1" selectUnlockedCells="1"/>
  <mergeCells count="2">
    <mergeCell ref="C1:E1"/>
    <mergeCell ref="C3:E3"/>
  </mergeCells>
  <printOptions horizontalCentered="1"/>
  <pageMargins left="0" right="0" top="0.75" bottom="0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F458-4D1E-449A-9319-16D0260DC2B2}">
  <sheetPr>
    <pageSetUpPr fitToPage="1"/>
  </sheetPr>
  <dimension ref="A1:J30"/>
  <sheetViews>
    <sheetView workbookViewId="0"/>
  </sheetViews>
  <sheetFormatPr defaultColWidth="9.140625" defaultRowHeight="15.75" x14ac:dyDescent="0.25"/>
  <cols>
    <col min="1" max="1" width="47.28515625" style="2" customWidth="1"/>
    <col min="2" max="4" width="18.7109375" style="2" customWidth="1"/>
    <col min="5" max="5" width="13.5703125" style="2" customWidth="1"/>
    <col min="6" max="6" width="1.5703125" style="2" customWidth="1"/>
    <col min="7" max="7" width="15.7109375" style="3" bestFit="1" customWidth="1"/>
    <col min="8" max="8" width="14" style="4" customWidth="1"/>
    <col min="9" max="9" width="21.85546875" style="2" customWidth="1"/>
    <col min="10" max="11" width="9.140625" style="2"/>
    <col min="12" max="12" width="10.7109375" style="2" bestFit="1" customWidth="1"/>
    <col min="13" max="16384" width="9.140625" style="2"/>
  </cols>
  <sheetData>
    <row r="1" spans="1:10" ht="16.5" thickBot="1" x14ac:dyDescent="0.3">
      <c r="A1" s="1" t="str">
        <f>'A&amp;R P-5'!A1</f>
        <v>FY23- Salary Ranges</v>
      </c>
      <c r="B1" s="78" t="s">
        <v>0</v>
      </c>
      <c r="C1" s="79"/>
      <c r="D1" s="80"/>
      <c r="H1" s="3"/>
      <c r="I1" s="3"/>
      <c r="J1" s="4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6.5" thickBot="1" x14ac:dyDescent="0.3">
      <c r="G3" s="41"/>
    </row>
    <row r="4" spans="1:10" x14ac:dyDescent="0.25">
      <c r="B4" s="81" t="s">
        <v>1</v>
      </c>
      <c r="C4" s="82"/>
      <c r="D4" s="83"/>
      <c r="F4" s="3"/>
      <c r="G4" s="62" t="s">
        <v>2</v>
      </c>
    </row>
    <row r="5" spans="1:10" x14ac:dyDescent="0.25">
      <c r="B5" s="6" t="s">
        <v>3</v>
      </c>
      <c r="C5" s="5" t="s">
        <v>4</v>
      </c>
      <c r="D5" s="7" t="s">
        <v>5</v>
      </c>
      <c r="F5" s="1"/>
      <c r="G5" s="63" t="s">
        <v>6</v>
      </c>
    </row>
    <row r="6" spans="1:10" x14ac:dyDescent="0.25">
      <c r="A6" s="2" t="s">
        <v>7</v>
      </c>
      <c r="B6" s="8">
        <v>101137</v>
      </c>
      <c r="C6" s="9">
        <f>(B6+D6)/2</f>
        <v>117994</v>
      </c>
      <c r="D6" s="10">
        <v>134851</v>
      </c>
      <c r="G6" s="64">
        <f>'A&amp;R P-5'!H5</f>
        <v>0.79</v>
      </c>
    </row>
    <row r="7" spans="1:10" x14ac:dyDescent="0.25">
      <c r="A7" s="2" t="s">
        <v>8</v>
      </c>
      <c r="B7" s="8">
        <v>85070</v>
      </c>
      <c r="C7" s="9">
        <f>(B7+D7)/2</f>
        <v>99249</v>
      </c>
      <c r="D7" s="10">
        <v>113428</v>
      </c>
      <c r="G7" s="64">
        <f>$G$6</f>
        <v>0.79</v>
      </c>
    </row>
    <row r="8" spans="1:10" x14ac:dyDescent="0.25">
      <c r="A8" s="2" t="s">
        <v>9</v>
      </c>
      <c r="B8" s="8">
        <v>69004</v>
      </c>
      <c r="C8" s="9">
        <f>(B8+D8)/2</f>
        <v>80505</v>
      </c>
      <c r="D8" s="10">
        <v>92006</v>
      </c>
      <c r="G8" s="64">
        <f t="shared" ref="G8:G10" si="0">$G$6</f>
        <v>0.79</v>
      </c>
    </row>
    <row r="9" spans="1:10" x14ac:dyDescent="0.25">
      <c r="A9" s="2" t="s">
        <v>10</v>
      </c>
      <c r="B9" s="8">
        <v>60970</v>
      </c>
      <c r="C9" s="9">
        <f>(B9+D9)/2</f>
        <v>71132.5</v>
      </c>
      <c r="D9" s="10">
        <v>81295</v>
      </c>
      <c r="G9" s="64">
        <f t="shared" si="0"/>
        <v>0.79</v>
      </c>
    </row>
    <row r="10" spans="1:10" ht="16.5" thickBot="1" x14ac:dyDescent="0.3">
      <c r="A10" s="2" t="s">
        <v>141</v>
      </c>
      <c r="B10" s="11">
        <v>48777</v>
      </c>
      <c r="C10" s="12">
        <f>(B10+D10)/2</f>
        <v>56906.5</v>
      </c>
      <c r="D10" s="13">
        <v>65036</v>
      </c>
      <c r="G10" s="65">
        <f t="shared" si="0"/>
        <v>0.79</v>
      </c>
    </row>
    <row r="11" spans="1:10" x14ac:dyDescent="0.25">
      <c r="G11" s="41"/>
    </row>
    <row r="14" spans="1:10" x14ac:dyDescent="0.25">
      <c r="A14" s="40" t="str">
        <f>'A&amp;R P-5'!A14</f>
        <v>(1) Composite rate as of PPE 9/8/2022.</v>
      </c>
      <c r="G14" s="4"/>
      <c r="H14" s="14"/>
    </row>
    <row r="15" spans="1:10" x14ac:dyDescent="0.25">
      <c r="G15" s="4"/>
      <c r="H15" s="14"/>
    </row>
    <row r="16" spans="1:10" s="15" customFormat="1" x14ac:dyDescent="0.25">
      <c r="A16" s="2"/>
      <c r="B16" s="2"/>
      <c r="C16" s="2"/>
      <c r="D16" s="2"/>
      <c r="E16" s="2"/>
      <c r="F16" s="2"/>
      <c r="G16" s="3"/>
      <c r="H16" s="14"/>
    </row>
    <row r="17" spans="1:8" x14ac:dyDescent="0.25">
      <c r="A17" s="1"/>
      <c r="H17" s="14"/>
    </row>
    <row r="18" spans="1:8" x14ac:dyDescent="0.25">
      <c r="C18" s="16"/>
      <c r="D18" s="17"/>
      <c r="E18" s="9"/>
      <c r="F18" s="9"/>
      <c r="H18" s="14"/>
    </row>
    <row r="19" spans="1:8" x14ac:dyDescent="0.25">
      <c r="C19" s="3"/>
      <c r="D19" s="3"/>
      <c r="E19" s="3"/>
      <c r="F19" s="18"/>
      <c r="H19" s="14"/>
    </row>
    <row r="20" spans="1:8" x14ac:dyDescent="0.25">
      <c r="F20" s="19"/>
      <c r="H20" s="14"/>
    </row>
    <row r="21" spans="1:8" s="15" customFormat="1" x14ac:dyDescent="0.25">
      <c r="A21" s="2"/>
      <c r="B21" s="2"/>
      <c r="C21" s="2"/>
      <c r="D21" s="2"/>
      <c r="E21" s="2"/>
      <c r="F21" s="2"/>
      <c r="G21" s="4"/>
      <c r="H21" s="14"/>
    </row>
    <row r="22" spans="1:8" x14ac:dyDescent="0.25">
      <c r="C22" s="16"/>
      <c r="D22" s="20"/>
      <c r="E22" s="9"/>
      <c r="F22" s="9"/>
      <c r="G22" s="21"/>
      <c r="H22" s="14"/>
    </row>
    <row r="23" spans="1:8" x14ac:dyDescent="0.25">
      <c r="G23" s="4"/>
      <c r="H23" s="14"/>
    </row>
    <row r="24" spans="1:8" s="15" customFormat="1" x14ac:dyDescent="0.25">
      <c r="A24" s="2"/>
      <c r="B24" s="2"/>
      <c r="C24" s="2"/>
      <c r="D24" s="2"/>
      <c r="E24" s="2"/>
      <c r="F24" s="2"/>
      <c r="G24" s="4"/>
      <c r="H24" s="14"/>
    </row>
    <row r="25" spans="1:8" x14ac:dyDescent="0.25">
      <c r="H25" s="2"/>
    </row>
    <row r="26" spans="1:8" x14ac:dyDescent="0.25">
      <c r="H26" s="9"/>
    </row>
    <row r="28" spans="1:8" x14ac:dyDescent="0.25">
      <c r="B28" s="9"/>
    </row>
    <row r="29" spans="1:8" x14ac:dyDescent="0.25">
      <c r="A29" s="3"/>
      <c r="B29" s="22"/>
      <c r="C29" s="3"/>
    </row>
    <row r="30" spans="1:8" x14ac:dyDescent="0.25">
      <c r="A30" s="23"/>
      <c r="B30" s="24"/>
    </row>
  </sheetData>
  <sheetProtection algorithmName="SHA-512" hashValue="8FZx4KsIwfcb0n6x04qds9ra66TTfSsC3xJZylYm3XvPYxMlniomD+GL+HqYic1U/8tHOEUMHK9XU62TDdpHVw==" saltValue="DzK8zpJ1pkZwMcWxCrloeQ==" spinCount="100000" sheet="1" objects="1" scenarios="1" selectLockedCells="1" selectUnlockedCells="1"/>
  <mergeCells count="2">
    <mergeCell ref="B1:D1"/>
    <mergeCell ref="B4:D4"/>
  </mergeCells>
  <printOptions horizontalCentered="1"/>
  <pageMargins left="0" right="0" top="0.75" bottom="0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B55C-0DDC-4BB2-BBD8-04BE977DE1CA}">
  <sheetPr>
    <pageSetUpPr fitToPage="1"/>
  </sheetPr>
  <dimension ref="A1:K30"/>
  <sheetViews>
    <sheetView workbookViewId="0"/>
  </sheetViews>
  <sheetFormatPr defaultColWidth="9.140625" defaultRowHeight="15.75" x14ac:dyDescent="0.25"/>
  <cols>
    <col min="1" max="1" width="31.28515625" style="40" customWidth="1"/>
    <col min="2" max="2" width="6.85546875" style="40" customWidth="1"/>
    <col min="3" max="5" width="18.7109375" style="40" customWidth="1"/>
    <col min="6" max="6" width="7.28515625" style="40" customWidth="1"/>
    <col min="7" max="7" width="1.5703125" style="40" customWidth="1"/>
    <col min="8" max="8" width="15.7109375" style="41" bestFit="1" customWidth="1"/>
    <col min="9" max="10" width="15.7109375" style="41" customWidth="1"/>
    <col min="11" max="11" width="16.85546875" style="42" customWidth="1"/>
    <col min="12" max="12" width="16.5703125" style="40" bestFit="1" customWidth="1"/>
    <col min="13" max="16384" width="9.140625" style="40"/>
  </cols>
  <sheetData>
    <row r="1" spans="1:10" s="42" customFormat="1" ht="16.5" thickBot="1" x14ac:dyDescent="0.3">
      <c r="A1" s="39" t="str">
        <f>'A&amp;R P-5'!A1</f>
        <v>FY23- Salary Ranges</v>
      </c>
      <c r="B1" s="39"/>
      <c r="C1" s="84" t="s">
        <v>67</v>
      </c>
      <c r="D1" s="85"/>
      <c r="E1" s="86"/>
      <c r="F1" s="40"/>
      <c r="G1" s="40"/>
      <c r="H1" s="41"/>
      <c r="I1" s="41"/>
      <c r="J1" s="41"/>
    </row>
    <row r="2" spans="1:10" s="42" customFormat="1" ht="16.5" thickBot="1" x14ac:dyDescent="0.3">
      <c r="A2" s="40"/>
      <c r="B2" s="40"/>
      <c r="C2" s="40"/>
      <c r="D2" s="40"/>
      <c r="E2" s="40"/>
      <c r="F2" s="40"/>
      <c r="G2" s="40"/>
      <c r="H2" s="41"/>
      <c r="I2" s="41"/>
      <c r="J2" s="41"/>
    </row>
    <row r="3" spans="1:10" s="42" customFormat="1" x14ac:dyDescent="0.25">
      <c r="A3" s="40"/>
      <c r="B3" s="40"/>
      <c r="C3" s="81" t="s">
        <v>1</v>
      </c>
      <c r="D3" s="82"/>
      <c r="E3" s="83"/>
      <c r="F3" s="40"/>
      <c r="G3" s="41"/>
      <c r="H3" s="62" t="s">
        <v>2</v>
      </c>
      <c r="I3" s="43"/>
      <c r="J3" s="43"/>
    </row>
    <row r="4" spans="1:10" s="42" customFormat="1" x14ac:dyDescent="0.25">
      <c r="A4" s="40"/>
      <c r="B4" s="40"/>
      <c r="C4" s="44" t="s">
        <v>3</v>
      </c>
      <c r="D4" s="43" t="s">
        <v>4</v>
      </c>
      <c r="E4" s="45" t="s">
        <v>5</v>
      </c>
      <c r="F4" s="40"/>
      <c r="G4" s="39"/>
      <c r="H4" s="63" t="s">
        <v>6</v>
      </c>
      <c r="I4" s="43"/>
      <c r="J4" s="43"/>
    </row>
    <row r="5" spans="1:10" s="42" customFormat="1" x14ac:dyDescent="0.25">
      <c r="A5" s="40" t="s">
        <v>68</v>
      </c>
      <c r="B5" s="40" t="s">
        <v>69</v>
      </c>
      <c r="C5" s="46">
        <v>39146</v>
      </c>
      <c r="D5" s="47">
        <f>(C5+E5)/2</f>
        <v>44069</v>
      </c>
      <c r="E5" s="48">
        <v>48992</v>
      </c>
      <c r="F5" s="40"/>
      <c r="G5" s="39"/>
      <c r="H5" s="64">
        <f>'A&amp;R P-5'!H5</f>
        <v>0.79</v>
      </c>
      <c r="I5" s="43"/>
      <c r="J5" s="43"/>
    </row>
    <row r="6" spans="1:10" s="42" customFormat="1" x14ac:dyDescent="0.25">
      <c r="A6" s="40" t="s">
        <v>70</v>
      </c>
      <c r="B6" s="40" t="s">
        <v>71</v>
      </c>
      <c r="C6" s="49">
        <v>41274</v>
      </c>
      <c r="D6" s="47">
        <f t="shared" ref="D6:D15" si="0">(C6+E6)/2</f>
        <v>46723.5</v>
      </c>
      <c r="E6" s="50">
        <v>52173</v>
      </c>
      <c r="F6" s="40"/>
      <c r="G6" s="40"/>
      <c r="H6" s="64">
        <f>$H$5</f>
        <v>0.79</v>
      </c>
      <c r="I6" s="51"/>
      <c r="J6" s="51"/>
    </row>
    <row r="7" spans="1:10" s="42" customFormat="1" x14ac:dyDescent="0.25">
      <c r="A7" s="40" t="s">
        <v>72</v>
      </c>
      <c r="B7" s="40" t="s">
        <v>73</v>
      </c>
      <c r="C7" s="49">
        <v>42471</v>
      </c>
      <c r="D7" s="47">
        <f t="shared" si="0"/>
        <v>48176.5</v>
      </c>
      <c r="E7" s="50">
        <v>53882</v>
      </c>
      <c r="F7" s="40"/>
      <c r="G7" s="40"/>
      <c r="H7" s="64">
        <f t="shared" ref="H7:H15" si="1">$H$5</f>
        <v>0.79</v>
      </c>
      <c r="I7" s="51"/>
      <c r="J7" s="51"/>
    </row>
    <row r="8" spans="1:10" s="42" customFormat="1" x14ac:dyDescent="0.25">
      <c r="A8" s="40" t="s">
        <v>74</v>
      </c>
      <c r="B8" s="40" t="s">
        <v>75</v>
      </c>
      <c r="C8" s="49">
        <v>43749</v>
      </c>
      <c r="D8" s="47">
        <f t="shared" si="0"/>
        <v>49728.5</v>
      </c>
      <c r="E8" s="50">
        <v>55708</v>
      </c>
      <c r="F8" s="40"/>
      <c r="G8" s="40"/>
      <c r="H8" s="64">
        <f t="shared" si="1"/>
        <v>0.79</v>
      </c>
      <c r="I8" s="51"/>
      <c r="J8" s="51"/>
    </row>
    <row r="9" spans="1:10" s="42" customFormat="1" x14ac:dyDescent="0.25">
      <c r="A9" s="40" t="s">
        <v>76</v>
      </c>
      <c r="B9" s="40" t="s">
        <v>77</v>
      </c>
      <c r="C9" s="49">
        <v>46034</v>
      </c>
      <c r="D9" s="47">
        <f t="shared" si="0"/>
        <v>53216</v>
      </c>
      <c r="E9" s="50">
        <v>60398</v>
      </c>
      <c r="F9" s="40"/>
      <c r="G9" s="40"/>
      <c r="H9" s="64">
        <f t="shared" si="1"/>
        <v>0.79</v>
      </c>
      <c r="I9" s="51"/>
      <c r="J9" s="51"/>
    </row>
    <row r="10" spans="1:10" s="42" customFormat="1" x14ac:dyDescent="0.25">
      <c r="A10" s="40" t="s">
        <v>78</v>
      </c>
      <c r="B10" s="40" t="s">
        <v>79</v>
      </c>
      <c r="C10" s="49">
        <v>48041</v>
      </c>
      <c r="D10" s="47">
        <f t="shared" si="0"/>
        <v>55539</v>
      </c>
      <c r="E10" s="50">
        <v>63037</v>
      </c>
      <c r="F10" s="40"/>
      <c r="G10" s="40"/>
      <c r="H10" s="64">
        <f t="shared" si="1"/>
        <v>0.79</v>
      </c>
      <c r="I10" s="51"/>
      <c r="J10" s="51"/>
    </row>
    <row r="11" spans="1:10" s="42" customFormat="1" x14ac:dyDescent="0.25">
      <c r="A11" s="40" t="s">
        <v>80</v>
      </c>
      <c r="B11" s="40" t="s">
        <v>81</v>
      </c>
      <c r="C11" s="49">
        <v>50199</v>
      </c>
      <c r="D11" s="47">
        <f t="shared" si="0"/>
        <v>58014</v>
      </c>
      <c r="E11" s="50">
        <v>65829</v>
      </c>
      <c r="F11" s="40"/>
      <c r="G11" s="40"/>
      <c r="H11" s="64">
        <f t="shared" si="1"/>
        <v>0.79</v>
      </c>
      <c r="I11" s="51"/>
      <c r="J11" s="51"/>
    </row>
    <row r="12" spans="1:10" s="42" customFormat="1" x14ac:dyDescent="0.25">
      <c r="A12" s="40" t="s">
        <v>82</v>
      </c>
      <c r="B12" s="40" t="s">
        <v>83</v>
      </c>
      <c r="C12" s="49">
        <v>52585</v>
      </c>
      <c r="D12" s="47">
        <f t="shared" si="0"/>
        <v>60674.5</v>
      </c>
      <c r="E12" s="50">
        <v>68764</v>
      </c>
      <c r="F12" s="40"/>
      <c r="G12" s="40"/>
      <c r="H12" s="64">
        <f t="shared" si="1"/>
        <v>0.79</v>
      </c>
      <c r="I12" s="51"/>
      <c r="J12" s="51"/>
    </row>
    <row r="13" spans="1:10" s="42" customFormat="1" x14ac:dyDescent="0.25">
      <c r="A13" s="40"/>
      <c r="B13" s="40" t="s">
        <v>84</v>
      </c>
      <c r="C13" s="49">
        <v>55156</v>
      </c>
      <c r="D13" s="47">
        <f t="shared" si="0"/>
        <v>63517.5</v>
      </c>
      <c r="E13" s="50">
        <v>71879</v>
      </c>
      <c r="F13" s="40"/>
      <c r="G13" s="40"/>
      <c r="H13" s="64">
        <f t="shared" si="1"/>
        <v>0.79</v>
      </c>
      <c r="I13" s="51"/>
      <c r="J13" s="51"/>
    </row>
    <row r="14" spans="1:10" s="42" customFormat="1" x14ac:dyDescent="0.25">
      <c r="A14" s="40"/>
      <c r="B14" s="40" t="s">
        <v>85</v>
      </c>
      <c r="C14" s="49">
        <v>57897</v>
      </c>
      <c r="D14" s="47">
        <f t="shared" si="0"/>
        <v>66519</v>
      </c>
      <c r="E14" s="50">
        <v>75141</v>
      </c>
      <c r="F14" s="40"/>
      <c r="G14" s="40"/>
      <c r="H14" s="64">
        <f t="shared" si="1"/>
        <v>0.79</v>
      </c>
      <c r="I14" s="51"/>
      <c r="J14" s="51"/>
    </row>
    <row r="15" spans="1:10" s="42" customFormat="1" ht="16.5" thickBot="1" x14ac:dyDescent="0.3">
      <c r="A15" s="40" t="s">
        <v>86</v>
      </c>
      <c r="B15" s="40" t="s">
        <v>87</v>
      </c>
      <c r="C15" s="52">
        <v>60703</v>
      </c>
      <c r="D15" s="53">
        <f t="shared" si="0"/>
        <v>69628</v>
      </c>
      <c r="E15" s="54">
        <v>78553</v>
      </c>
      <c r="F15" s="40"/>
      <c r="G15" s="40"/>
      <c r="H15" s="65">
        <f t="shared" si="1"/>
        <v>0.79</v>
      </c>
      <c r="I15" s="51"/>
      <c r="J15" s="51"/>
    </row>
    <row r="16" spans="1:10" s="42" customFormat="1" x14ac:dyDescent="0.25">
      <c r="A16" s="40"/>
      <c r="B16" s="40"/>
      <c r="C16" s="55"/>
      <c r="D16" s="47"/>
      <c r="E16" s="55"/>
      <c r="F16" s="40"/>
      <c r="G16" s="40"/>
      <c r="H16" s="51"/>
      <c r="I16" s="51"/>
      <c r="J16" s="51"/>
    </row>
    <row r="17" spans="1:11" x14ac:dyDescent="0.25">
      <c r="C17" s="55"/>
      <c r="D17" s="47"/>
      <c r="E17" s="55"/>
      <c r="H17" s="51"/>
      <c r="I17" s="51"/>
      <c r="J17" s="51"/>
    </row>
    <row r="18" spans="1:11" x14ac:dyDescent="0.25">
      <c r="C18" s="55"/>
      <c r="D18" s="47"/>
      <c r="E18" s="55"/>
      <c r="H18" s="51"/>
      <c r="I18" s="51"/>
      <c r="J18" s="51"/>
    </row>
    <row r="19" spans="1:11" x14ac:dyDescent="0.25">
      <c r="C19" s="55"/>
      <c r="D19" s="47"/>
      <c r="E19" s="55"/>
      <c r="H19" s="51"/>
      <c r="I19" s="51"/>
      <c r="J19" s="51"/>
    </row>
    <row r="20" spans="1:11" s="2" customFormat="1" x14ac:dyDescent="0.25">
      <c r="A20" s="40" t="str">
        <f>'A&amp;R P-5'!A14</f>
        <v>(1) Composite rate as of PPE 9/8/2022.</v>
      </c>
      <c r="G20" s="4"/>
      <c r="H20" s="14"/>
    </row>
    <row r="21" spans="1:11" x14ac:dyDescent="0.25">
      <c r="H21" s="42"/>
      <c r="I21" s="42"/>
      <c r="J21" s="42"/>
      <c r="K21" s="56"/>
    </row>
    <row r="22" spans="1:11" x14ac:dyDescent="0.25">
      <c r="D22" s="55"/>
      <c r="E22" s="57"/>
      <c r="F22" s="47"/>
      <c r="G22" s="47"/>
      <c r="H22" s="58"/>
      <c r="I22" s="58"/>
      <c r="J22" s="58"/>
      <c r="K22" s="56"/>
    </row>
    <row r="23" spans="1:11" x14ac:dyDescent="0.25">
      <c r="H23" s="42"/>
      <c r="I23" s="42"/>
      <c r="J23" s="42"/>
      <c r="K23" s="56"/>
    </row>
    <row r="24" spans="1:11" x14ac:dyDescent="0.25">
      <c r="H24" s="42"/>
      <c r="I24" s="42"/>
      <c r="J24" s="42"/>
      <c r="K24" s="56"/>
    </row>
    <row r="25" spans="1:11" x14ac:dyDescent="0.25">
      <c r="K25" s="40"/>
    </row>
    <row r="26" spans="1:11" x14ac:dyDescent="0.25">
      <c r="K26" s="47"/>
    </row>
    <row r="28" spans="1:11" x14ac:dyDescent="0.25">
      <c r="C28" s="47"/>
    </row>
    <row r="29" spans="1:11" x14ac:dyDescent="0.25">
      <c r="A29" s="41"/>
      <c r="B29" s="41"/>
      <c r="C29" s="59"/>
      <c r="D29" s="41"/>
    </row>
    <row r="30" spans="1:11" x14ac:dyDescent="0.25">
      <c r="A30" s="60"/>
      <c r="B30" s="60"/>
      <c r="C30" s="61"/>
    </row>
  </sheetData>
  <sheetProtection algorithmName="SHA-512" hashValue="7PosVJicFUP90wVZuHIZSu07HpLspdRp34bOWeDil5CXX6nl/Woxu4I4VLbCfGQxbL+GHpRHYipkeL+4Xeeltg==" saltValue="iMuTAIhzc4QaPMy23glYkA==" spinCount="100000" sheet="1" objects="1" scenarios="1" selectLockedCells="1" selectUnlockedCells="1"/>
  <mergeCells count="2">
    <mergeCell ref="C1:E1"/>
    <mergeCell ref="C3:E3"/>
  </mergeCells>
  <printOptions horizontalCentered="1"/>
  <pageMargins left="0" right="0" top="0.75" bottom="0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82BD-531B-42AD-BE8D-1F2168777977}">
  <sheetPr>
    <pageSetUpPr fitToPage="1"/>
  </sheetPr>
  <dimension ref="A1:K45"/>
  <sheetViews>
    <sheetView workbookViewId="0"/>
  </sheetViews>
  <sheetFormatPr defaultColWidth="9.140625" defaultRowHeight="15.75" x14ac:dyDescent="0.25"/>
  <cols>
    <col min="1" max="1" width="58.5703125" style="2" customWidth="1"/>
    <col min="2" max="2" width="7.140625" style="2" bestFit="1" customWidth="1"/>
    <col min="3" max="5" width="18.7109375" style="2" customWidth="1"/>
    <col min="6" max="6" width="7.28515625" style="2" customWidth="1"/>
    <col min="7" max="7" width="1.5703125" style="2" customWidth="1"/>
    <col min="8" max="8" width="15.7109375" style="3" bestFit="1" customWidth="1"/>
    <col min="9" max="10" width="15.7109375" style="3" customWidth="1"/>
    <col min="11" max="11" width="16.85546875" style="4" customWidth="1"/>
    <col min="12" max="12" width="16.5703125" style="2" bestFit="1" customWidth="1"/>
    <col min="13" max="16384" width="9.140625" style="2"/>
  </cols>
  <sheetData>
    <row r="1" spans="1:10" ht="16.5" thickBot="1" x14ac:dyDescent="0.3">
      <c r="A1" s="1" t="str">
        <f>'A&amp;R P-5'!A1</f>
        <v>FY23- Salary Ranges</v>
      </c>
      <c r="B1" s="1"/>
      <c r="C1" s="78" t="s">
        <v>88</v>
      </c>
      <c r="D1" s="79"/>
      <c r="E1" s="80"/>
    </row>
    <row r="2" spans="1:10" ht="16.5" thickBot="1" x14ac:dyDescent="0.3"/>
    <row r="3" spans="1:10" x14ac:dyDescent="0.25">
      <c r="C3" s="81" t="s">
        <v>1</v>
      </c>
      <c r="D3" s="82"/>
      <c r="E3" s="83"/>
      <c r="G3" s="3"/>
      <c r="H3" s="33" t="s">
        <v>2</v>
      </c>
      <c r="I3" s="5"/>
      <c r="J3" s="5"/>
    </row>
    <row r="4" spans="1:10" x14ac:dyDescent="0.25">
      <c r="C4" s="6" t="s">
        <v>3</v>
      </c>
      <c r="D4" s="5" t="s">
        <v>4</v>
      </c>
      <c r="E4" s="7" t="s">
        <v>5</v>
      </c>
      <c r="G4" s="1"/>
      <c r="H4" s="34" t="s">
        <v>6</v>
      </c>
      <c r="I4" s="5"/>
      <c r="J4" s="5"/>
    </row>
    <row r="5" spans="1:10" x14ac:dyDescent="0.25">
      <c r="A5" s="2" t="s">
        <v>143</v>
      </c>
      <c r="B5" s="2" t="s">
        <v>89</v>
      </c>
      <c r="C5" s="35">
        <v>39226</v>
      </c>
      <c r="D5" s="9">
        <f t="shared" ref="D5:D16" si="0">(C5+E5)/2</f>
        <v>44121.5</v>
      </c>
      <c r="E5" s="36">
        <v>49017</v>
      </c>
      <c r="G5" s="1"/>
      <c r="H5" s="64">
        <f>'A&amp;R P-5'!H5</f>
        <v>0.79</v>
      </c>
      <c r="I5" s="5"/>
      <c r="J5" s="5"/>
    </row>
    <row r="6" spans="1:10" x14ac:dyDescent="0.25">
      <c r="B6" s="2" t="s">
        <v>90</v>
      </c>
      <c r="C6" s="35">
        <v>40350</v>
      </c>
      <c r="D6" s="9">
        <f t="shared" si="0"/>
        <v>45570</v>
      </c>
      <c r="E6" s="36">
        <v>50790</v>
      </c>
      <c r="G6" s="1"/>
      <c r="H6" s="64">
        <f>$H$5</f>
        <v>0.79</v>
      </c>
      <c r="I6" s="5"/>
      <c r="J6" s="5"/>
    </row>
    <row r="7" spans="1:10" x14ac:dyDescent="0.25">
      <c r="A7" s="2" t="s">
        <v>91</v>
      </c>
      <c r="B7" s="2" t="s">
        <v>92</v>
      </c>
      <c r="C7" s="35">
        <v>41471</v>
      </c>
      <c r="D7" s="9">
        <f t="shared" si="0"/>
        <v>46994</v>
      </c>
      <c r="E7" s="36">
        <v>52517</v>
      </c>
      <c r="G7" s="1"/>
      <c r="H7" s="64">
        <f t="shared" ref="H7:H16" si="1">$H$5</f>
        <v>0.79</v>
      </c>
      <c r="I7" s="5"/>
      <c r="J7" s="5"/>
    </row>
    <row r="8" spans="1:10" x14ac:dyDescent="0.25">
      <c r="A8" s="2" t="s">
        <v>93</v>
      </c>
      <c r="B8" s="2" t="s">
        <v>94</v>
      </c>
      <c r="C8" s="35">
        <v>42676</v>
      </c>
      <c r="D8" s="9">
        <f t="shared" si="0"/>
        <v>48491</v>
      </c>
      <c r="E8" s="36">
        <v>54306</v>
      </c>
      <c r="G8" s="1"/>
      <c r="H8" s="64">
        <f t="shared" si="1"/>
        <v>0.79</v>
      </c>
      <c r="I8" s="5"/>
      <c r="J8" s="5"/>
    </row>
    <row r="9" spans="1:10" x14ac:dyDescent="0.25">
      <c r="B9" s="2" t="s">
        <v>95</v>
      </c>
      <c r="C9" s="35">
        <v>44945</v>
      </c>
      <c r="D9" s="9">
        <f t="shared" si="0"/>
        <v>51890</v>
      </c>
      <c r="E9" s="36">
        <v>58835</v>
      </c>
      <c r="G9" s="1"/>
      <c r="H9" s="64">
        <f t="shared" si="1"/>
        <v>0.79</v>
      </c>
      <c r="I9" s="5"/>
      <c r="J9" s="5"/>
    </row>
    <row r="10" spans="1:10" x14ac:dyDescent="0.25">
      <c r="A10" s="2" t="s">
        <v>96</v>
      </c>
      <c r="B10" s="2" t="s">
        <v>97</v>
      </c>
      <c r="C10" s="35">
        <v>46997</v>
      </c>
      <c r="D10" s="9">
        <f t="shared" si="0"/>
        <v>54185.5</v>
      </c>
      <c r="E10" s="36">
        <v>61374</v>
      </c>
      <c r="G10" s="1"/>
      <c r="H10" s="64">
        <f t="shared" si="1"/>
        <v>0.79</v>
      </c>
      <c r="I10" s="5"/>
      <c r="J10" s="5"/>
    </row>
    <row r="11" spans="1:10" x14ac:dyDescent="0.25">
      <c r="A11" s="2" t="s">
        <v>98</v>
      </c>
      <c r="B11" s="2" t="s">
        <v>99</v>
      </c>
      <c r="C11" s="8">
        <v>49173</v>
      </c>
      <c r="D11" s="9">
        <f t="shared" si="0"/>
        <v>56614</v>
      </c>
      <c r="E11" s="10">
        <v>64055</v>
      </c>
      <c r="H11" s="64">
        <f t="shared" si="1"/>
        <v>0.79</v>
      </c>
      <c r="I11" s="26"/>
      <c r="J11" s="26"/>
    </row>
    <row r="12" spans="1:10" x14ac:dyDescent="0.25">
      <c r="A12" s="2" t="s">
        <v>100</v>
      </c>
      <c r="B12" s="2" t="s">
        <v>101</v>
      </c>
      <c r="C12" s="8">
        <v>51506</v>
      </c>
      <c r="D12" s="9">
        <f t="shared" si="0"/>
        <v>59194</v>
      </c>
      <c r="E12" s="10">
        <v>66882</v>
      </c>
      <c r="H12" s="64">
        <f t="shared" si="1"/>
        <v>0.79</v>
      </c>
      <c r="I12" s="26"/>
      <c r="J12" s="26"/>
    </row>
    <row r="13" spans="1:10" x14ac:dyDescent="0.25">
      <c r="B13" s="2" t="s">
        <v>102</v>
      </c>
      <c r="C13" s="8">
        <v>53986</v>
      </c>
      <c r="D13" s="9">
        <f t="shared" si="0"/>
        <v>61936.5</v>
      </c>
      <c r="E13" s="10">
        <v>69887</v>
      </c>
      <c r="H13" s="64">
        <f t="shared" si="1"/>
        <v>0.79</v>
      </c>
      <c r="I13" s="26"/>
      <c r="J13" s="26"/>
    </row>
    <row r="14" spans="1:10" x14ac:dyDescent="0.25">
      <c r="B14" s="2" t="s">
        <v>103</v>
      </c>
      <c r="C14" s="8">
        <v>56642</v>
      </c>
      <c r="D14" s="9">
        <f t="shared" si="0"/>
        <v>64838.5</v>
      </c>
      <c r="E14" s="10">
        <v>73035</v>
      </c>
      <c r="H14" s="64">
        <f t="shared" si="1"/>
        <v>0.79</v>
      </c>
      <c r="I14" s="26"/>
      <c r="J14" s="26"/>
    </row>
    <row r="15" spans="1:10" x14ac:dyDescent="0.25">
      <c r="A15" s="2" t="s">
        <v>104</v>
      </c>
      <c r="B15" s="2" t="s">
        <v>105</v>
      </c>
      <c r="C15" s="8">
        <v>59354</v>
      </c>
      <c r="D15" s="9">
        <f t="shared" si="0"/>
        <v>67832.5</v>
      </c>
      <c r="E15" s="10">
        <v>76311</v>
      </c>
      <c r="H15" s="64">
        <f t="shared" si="1"/>
        <v>0.79</v>
      </c>
      <c r="I15" s="26"/>
      <c r="J15" s="26"/>
    </row>
    <row r="16" spans="1:10" ht="16.5" thickBot="1" x14ac:dyDescent="0.3">
      <c r="A16" s="2" t="s">
        <v>106</v>
      </c>
      <c r="B16" s="2" t="s">
        <v>107</v>
      </c>
      <c r="C16" s="11">
        <v>62308</v>
      </c>
      <c r="D16" s="12">
        <f t="shared" si="0"/>
        <v>71048.5</v>
      </c>
      <c r="E16" s="13">
        <v>79789</v>
      </c>
      <c r="H16" s="38">
        <f t="shared" si="1"/>
        <v>0.79</v>
      </c>
      <c r="I16" s="26"/>
      <c r="J16" s="26"/>
    </row>
    <row r="17" spans="1:11" x14ac:dyDescent="0.25">
      <c r="C17" s="16"/>
      <c r="D17" s="9"/>
      <c r="E17" s="16"/>
      <c r="H17" s="26"/>
      <c r="I17" s="26"/>
      <c r="J17" s="26"/>
    </row>
    <row r="18" spans="1:11" x14ac:dyDescent="0.25">
      <c r="C18" s="16"/>
      <c r="D18" s="9"/>
      <c r="E18" s="16"/>
      <c r="H18" s="26"/>
      <c r="I18" s="26"/>
      <c r="J18" s="26"/>
    </row>
    <row r="19" spans="1:11" ht="16.5" thickBot="1" x14ac:dyDescent="0.3">
      <c r="C19" s="16"/>
      <c r="D19" s="9"/>
      <c r="E19" s="16"/>
      <c r="H19" s="26"/>
      <c r="I19" s="26"/>
      <c r="J19" s="26"/>
    </row>
    <row r="20" spans="1:11" x14ac:dyDescent="0.25">
      <c r="C20" s="81" t="s">
        <v>1</v>
      </c>
      <c r="D20" s="82"/>
      <c r="E20" s="83"/>
      <c r="G20" s="3"/>
      <c r="H20" s="33" t="s">
        <v>2</v>
      </c>
      <c r="I20" s="26"/>
      <c r="J20" s="26"/>
    </row>
    <row r="21" spans="1:11" x14ac:dyDescent="0.25">
      <c r="C21" s="6" t="s">
        <v>3</v>
      </c>
      <c r="D21" s="5" t="s">
        <v>4</v>
      </c>
      <c r="E21" s="7" t="s">
        <v>5</v>
      </c>
      <c r="G21" s="1"/>
      <c r="H21" s="34" t="s">
        <v>6</v>
      </c>
      <c r="I21" s="26"/>
      <c r="J21" s="26"/>
    </row>
    <row r="22" spans="1:11" x14ac:dyDescent="0.25">
      <c r="A22" s="2" t="s">
        <v>108</v>
      </c>
      <c r="B22" s="2" t="s">
        <v>109</v>
      </c>
      <c r="C22" s="8">
        <v>57584</v>
      </c>
      <c r="D22" s="9">
        <f t="shared" ref="D22:D29" si="2">(C22+E22)/2</f>
        <v>66067</v>
      </c>
      <c r="E22" s="10">
        <v>74550</v>
      </c>
      <c r="G22" s="1"/>
      <c r="H22" s="37">
        <f t="shared" ref="H22:H29" si="3">$H$5</f>
        <v>0.79</v>
      </c>
      <c r="I22" s="26"/>
      <c r="J22" s="26"/>
    </row>
    <row r="23" spans="1:11" x14ac:dyDescent="0.25">
      <c r="B23" s="2" t="s">
        <v>110</v>
      </c>
      <c r="C23" s="8">
        <v>60416</v>
      </c>
      <c r="D23" s="9">
        <f t="shared" si="2"/>
        <v>69161</v>
      </c>
      <c r="E23" s="10">
        <v>77906</v>
      </c>
      <c r="H23" s="37">
        <f t="shared" si="3"/>
        <v>0.79</v>
      </c>
      <c r="I23" s="26"/>
      <c r="J23" s="26"/>
    </row>
    <row r="24" spans="1:11" x14ac:dyDescent="0.25">
      <c r="A24" s="2" t="s">
        <v>111</v>
      </c>
      <c r="B24" s="2" t="s">
        <v>112</v>
      </c>
      <c r="C24" s="8">
        <v>63311</v>
      </c>
      <c r="D24" s="9">
        <f t="shared" si="2"/>
        <v>72354.5</v>
      </c>
      <c r="E24" s="10">
        <v>81398</v>
      </c>
      <c r="H24" s="37">
        <f t="shared" si="3"/>
        <v>0.79</v>
      </c>
      <c r="I24" s="26"/>
      <c r="J24" s="26"/>
    </row>
    <row r="25" spans="1:11" x14ac:dyDescent="0.25">
      <c r="A25" s="2" t="s">
        <v>113</v>
      </c>
      <c r="B25" s="2" t="s">
        <v>114</v>
      </c>
      <c r="C25" s="8">
        <v>66463</v>
      </c>
      <c r="D25" s="9">
        <f t="shared" si="2"/>
        <v>75786</v>
      </c>
      <c r="E25" s="10">
        <v>85109</v>
      </c>
      <c r="H25" s="37">
        <f t="shared" si="3"/>
        <v>0.79</v>
      </c>
      <c r="I25" s="26"/>
      <c r="J25" s="26"/>
    </row>
    <row r="26" spans="1:11" x14ac:dyDescent="0.25">
      <c r="A26" s="2" t="s">
        <v>115</v>
      </c>
      <c r="B26" s="2" t="s">
        <v>116</v>
      </c>
      <c r="C26" s="8">
        <v>69668</v>
      </c>
      <c r="D26" s="9">
        <f t="shared" si="2"/>
        <v>79301</v>
      </c>
      <c r="E26" s="10">
        <v>88934</v>
      </c>
      <c r="H26" s="37">
        <f t="shared" si="3"/>
        <v>0.79</v>
      </c>
      <c r="I26" s="26"/>
      <c r="J26" s="26"/>
    </row>
    <row r="27" spans="1:11" x14ac:dyDescent="0.25">
      <c r="A27" s="2" t="s">
        <v>117</v>
      </c>
      <c r="B27" s="2" t="s">
        <v>118</v>
      </c>
      <c r="C27" s="8">
        <v>71536</v>
      </c>
      <c r="D27" s="9">
        <f t="shared" si="2"/>
        <v>82545</v>
      </c>
      <c r="E27" s="10">
        <v>93554</v>
      </c>
      <c r="G27" s="19"/>
      <c r="H27" s="37">
        <f t="shared" si="3"/>
        <v>0.79</v>
      </c>
      <c r="K27" s="14"/>
    </row>
    <row r="28" spans="1:11" s="15" customFormat="1" x14ac:dyDescent="0.25">
      <c r="A28" s="2" t="s">
        <v>119</v>
      </c>
      <c r="B28" s="2" t="s">
        <v>120</v>
      </c>
      <c r="C28" s="8">
        <v>78380</v>
      </c>
      <c r="D28" s="9">
        <f t="shared" si="2"/>
        <v>90361.5</v>
      </c>
      <c r="E28" s="10">
        <v>102343</v>
      </c>
      <c r="F28" s="2"/>
      <c r="G28" s="2"/>
      <c r="H28" s="37">
        <f t="shared" si="3"/>
        <v>0.79</v>
      </c>
      <c r="I28" s="4"/>
      <c r="J28" s="4"/>
      <c r="K28" s="14"/>
    </row>
    <row r="29" spans="1:11" ht="16.5" thickBot="1" x14ac:dyDescent="0.3">
      <c r="A29" s="2" t="s">
        <v>121</v>
      </c>
      <c r="B29" s="2" t="s">
        <v>122</v>
      </c>
      <c r="C29" s="11">
        <v>82130</v>
      </c>
      <c r="D29" s="12">
        <f t="shared" si="2"/>
        <v>94587</v>
      </c>
      <c r="E29" s="13">
        <v>107044</v>
      </c>
      <c r="F29" s="9"/>
      <c r="G29" s="9"/>
      <c r="H29" s="38">
        <f t="shared" si="3"/>
        <v>0.79</v>
      </c>
      <c r="I29" s="21"/>
      <c r="J29" s="21"/>
      <c r="K29" s="14"/>
    </row>
    <row r="30" spans="1:11" x14ac:dyDescent="0.25">
      <c r="C30" s="16"/>
      <c r="D30" s="9"/>
      <c r="E30" s="16"/>
      <c r="F30" s="9"/>
      <c r="G30" s="9"/>
      <c r="H30" s="21"/>
      <c r="I30" s="21"/>
      <c r="J30" s="21"/>
      <c r="K30" s="14"/>
    </row>
    <row r="31" spans="1:11" x14ac:dyDescent="0.25">
      <c r="C31" s="16"/>
      <c r="D31" s="9"/>
      <c r="E31" s="16"/>
      <c r="F31" s="9"/>
      <c r="G31" s="9"/>
      <c r="H31" s="21"/>
      <c r="I31" s="21"/>
      <c r="J31" s="21"/>
      <c r="K31" s="14"/>
    </row>
    <row r="32" spans="1:11" x14ac:dyDescent="0.25">
      <c r="C32" s="16"/>
      <c r="D32" s="9"/>
      <c r="E32" s="16"/>
      <c r="F32" s="9"/>
      <c r="G32" s="9"/>
      <c r="H32" s="21"/>
      <c r="I32" s="21"/>
      <c r="J32" s="21"/>
      <c r="K32" s="14"/>
    </row>
    <row r="33" spans="1:11" x14ac:dyDescent="0.25">
      <c r="C33" s="16"/>
      <c r="D33" s="9"/>
      <c r="E33" s="16"/>
      <c r="F33" s="9"/>
      <c r="G33" s="9"/>
      <c r="H33" s="21"/>
      <c r="I33" s="21"/>
      <c r="J33" s="21"/>
      <c r="K33" s="14"/>
    </row>
    <row r="34" spans="1:11" x14ac:dyDescent="0.25">
      <c r="C34" s="16"/>
      <c r="D34" s="9"/>
      <c r="E34" s="16"/>
      <c r="F34" s="9"/>
      <c r="G34" s="9"/>
      <c r="H34" s="21"/>
      <c r="I34" s="21"/>
      <c r="J34" s="21"/>
      <c r="K34" s="14"/>
    </row>
    <row r="35" spans="1:11" x14ac:dyDescent="0.25">
      <c r="A35" s="40" t="str">
        <f>'A&amp;R P-5'!A14</f>
        <v>(1) Composite rate as of PPE 9/8/2022.</v>
      </c>
      <c r="G35" s="4"/>
      <c r="H35" s="14"/>
      <c r="I35" s="2"/>
      <c r="J35" s="2"/>
      <c r="K35" s="2"/>
    </row>
    <row r="36" spans="1:11" s="15" customFormat="1" x14ac:dyDescent="0.25">
      <c r="A36" s="2"/>
      <c r="B36" s="2"/>
      <c r="C36" s="2"/>
      <c r="D36" s="2"/>
      <c r="E36" s="2"/>
      <c r="F36" s="2"/>
      <c r="G36" s="2"/>
      <c r="H36" s="4"/>
      <c r="I36" s="4"/>
      <c r="J36" s="4"/>
      <c r="K36" s="14"/>
    </row>
    <row r="37" spans="1:11" x14ac:dyDescent="0.25">
      <c r="K37" s="2"/>
    </row>
    <row r="38" spans="1:11" x14ac:dyDescent="0.25">
      <c r="K38" s="9"/>
    </row>
    <row r="40" spans="1:11" x14ac:dyDescent="0.25">
      <c r="C40" s="9"/>
    </row>
    <row r="41" spans="1:11" x14ac:dyDescent="0.25">
      <c r="B41" s="3"/>
      <c r="C41" s="22"/>
      <c r="D41" s="3"/>
    </row>
    <row r="42" spans="1:11" x14ac:dyDescent="0.25">
      <c r="B42" s="23"/>
      <c r="C42" s="24"/>
    </row>
    <row r="44" spans="1:11" x14ac:dyDescent="0.25">
      <c r="A44" s="3"/>
    </row>
    <row r="45" spans="1:11" x14ac:dyDescent="0.25">
      <c r="A45" s="23"/>
    </row>
  </sheetData>
  <sheetProtection algorithmName="SHA-512" hashValue="sNnV+mGfKOxxdm6WehfNbwh3LQlcFi9087mxdpijqHtnJnwLCS/g2AWbFYGiGl9UWgn2ImyHyrzyPJHji25tJQ==" saltValue="H2L3pRnZRtcFiHlPIxLjrA==" spinCount="100000" sheet="1" objects="1" scenarios="1" selectLockedCells="1" selectUnlockedCells="1"/>
  <mergeCells count="3">
    <mergeCell ref="C1:E1"/>
    <mergeCell ref="C3:E3"/>
    <mergeCell ref="C20:E20"/>
  </mergeCells>
  <printOptions horizontalCentered="1"/>
  <pageMargins left="0" right="0" top="0.75" bottom="0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DD055-2FE4-4134-AF5C-B62CA3AB14FB}">
  <sheetPr>
    <pageSetUpPr fitToPage="1"/>
  </sheetPr>
  <dimension ref="A1:K24"/>
  <sheetViews>
    <sheetView workbookViewId="0"/>
  </sheetViews>
  <sheetFormatPr defaultColWidth="9.140625" defaultRowHeight="15.75" x14ac:dyDescent="0.25"/>
  <cols>
    <col min="1" max="1" width="31.28515625" style="2" customWidth="1"/>
    <col min="2" max="2" width="6.85546875" style="2" customWidth="1"/>
    <col min="3" max="4" width="18.7109375" style="2" customWidth="1"/>
    <col min="5" max="5" width="20.28515625" style="2" customWidth="1"/>
    <col min="6" max="6" width="7.28515625" style="2" customWidth="1"/>
    <col min="7" max="7" width="1.5703125" style="2" customWidth="1"/>
    <col min="8" max="8" width="15.7109375" style="3" bestFit="1" customWidth="1"/>
    <col min="9" max="10" width="15.7109375" style="3" customWidth="1"/>
    <col min="11" max="11" width="16.85546875" style="4" customWidth="1"/>
    <col min="12" max="12" width="16.5703125" style="2" bestFit="1" customWidth="1"/>
    <col min="13" max="16384" width="9.140625" style="2"/>
  </cols>
  <sheetData>
    <row r="1" spans="1:11" ht="16.5" thickBot="1" x14ac:dyDescent="0.3">
      <c r="A1" s="1" t="str">
        <f>'A&amp;R P-5'!A1</f>
        <v>FY23- Salary Ranges</v>
      </c>
      <c r="B1" s="1"/>
      <c r="C1" s="78" t="s">
        <v>123</v>
      </c>
      <c r="D1" s="79"/>
      <c r="E1" s="80"/>
    </row>
    <row r="2" spans="1:11" ht="16.5" thickBot="1" x14ac:dyDescent="0.3"/>
    <row r="3" spans="1:11" x14ac:dyDescent="0.25">
      <c r="C3" s="81" t="s">
        <v>1</v>
      </c>
      <c r="D3" s="82"/>
      <c r="E3" s="83"/>
      <c r="G3" s="3"/>
      <c r="H3" s="33" t="s">
        <v>2</v>
      </c>
      <c r="I3" s="5"/>
      <c r="J3" s="5"/>
    </row>
    <row r="4" spans="1:11" x14ac:dyDescent="0.25">
      <c r="C4" s="6" t="s">
        <v>3</v>
      </c>
      <c r="D4" s="5" t="s">
        <v>4</v>
      </c>
      <c r="E4" s="7" t="s">
        <v>5</v>
      </c>
      <c r="G4" s="1"/>
      <c r="H4" s="34" t="s">
        <v>6</v>
      </c>
      <c r="I4" s="5"/>
      <c r="J4" s="5"/>
    </row>
    <row r="5" spans="1:11" x14ac:dyDescent="0.25">
      <c r="A5" s="2" t="s">
        <v>124</v>
      </c>
      <c r="B5" s="2" t="s">
        <v>125</v>
      </c>
      <c r="C5" s="35">
        <v>48318</v>
      </c>
      <c r="D5" s="9">
        <f t="shared" ref="D5:D6" si="0">(C5+E5)/2</f>
        <v>57304</v>
      </c>
      <c r="E5" s="36">
        <v>66290</v>
      </c>
      <c r="G5" s="1"/>
      <c r="H5" s="37">
        <f>'A&amp;R P-5'!H5</f>
        <v>0.79</v>
      </c>
      <c r="I5" s="5"/>
      <c r="J5" s="5"/>
    </row>
    <row r="6" spans="1:11" ht="16.5" thickBot="1" x14ac:dyDescent="0.3">
      <c r="A6" s="25" t="s">
        <v>126</v>
      </c>
      <c r="B6" s="25" t="s">
        <v>127</v>
      </c>
      <c r="C6" s="11">
        <v>63324</v>
      </c>
      <c r="D6" s="12">
        <f t="shared" si="0"/>
        <v>75361.5</v>
      </c>
      <c r="E6" s="13">
        <v>87399</v>
      </c>
      <c r="H6" s="38">
        <f>$H$5</f>
        <v>0.79</v>
      </c>
      <c r="I6" s="26"/>
      <c r="J6" s="26"/>
    </row>
    <row r="7" spans="1:11" x14ac:dyDescent="0.25">
      <c r="C7" s="16"/>
      <c r="D7" s="9"/>
      <c r="E7" s="16"/>
      <c r="H7" s="26"/>
      <c r="I7" s="26"/>
      <c r="J7" s="26"/>
    </row>
    <row r="8" spans="1:11" x14ac:dyDescent="0.25">
      <c r="C8" s="16"/>
      <c r="D8" s="9"/>
      <c r="E8" s="16"/>
      <c r="H8" s="26"/>
      <c r="I8" s="26"/>
      <c r="J8" s="26"/>
    </row>
    <row r="9" spans="1:11" x14ac:dyDescent="0.25">
      <c r="C9" s="16"/>
      <c r="D9" s="9"/>
      <c r="E9" s="16"/>
      <c r="H9" s="26"/>
      <c r="I9" s="26"/>
      <c r="J9" s="26"/>
    </row>
    <row r="10" spans="1:11" x14ac:dyDescent="0.25">
      <c r="C10" s="16"/>
      <c r="D10" s="9"/>
      <c r="E10" s="16"/>
      <c r="H10" s="26"/>
      <c r="I10" s="26"/>
      <c r="J10" s="26"/>
    </row>
    <row r="11" spans="1:11" x14ac:dyDescent="0.25">
      <c r="A11" s="2" t="s">
        <v>142</v>
      </c>
      <c r="C11" s="16"/>
      <c r="D11" s="9"/>
      <c r="E11" s="16"/>
      <c r="H11" s="26"/>
      <c r="I11" s="26"/>
      <c r="J11" s="26"/>
    </row>
    <row r="12" spans="1:11" x14ac:dyDescent="0.25">
      <c r="C12" s="16"/>
      <c r="D12" s="9"/>
      <c r="E12" s="16"/>
      <c r="H12" s="26"/>
      <c r="I12" s="26"/>
      <c r="J12" s="26"/>
    </row>
    <row r="13" spans="1:11" x14ac:dyDescent="0.25">
      <c r="C13" s="16"/>
      <c r="D13" s="9"/>
      <c r="E13" s="16"/>
      <c r="H13" s="26"/>
      <c r="I13" s="26"/>
      <c r="J13" s="26"/>
    </row>
    <row r="14" spans="1:11" x14ac:dyDescent="0.25">
      <c r="A14" s="40" t="str">
        <f>'A&amp;R P-5'!A14</f>
        <v>(1) Composite rate as of PPE 9/8/2022.</v>
      </c>
      <c r="G14" s="4"/>
      <c r="H14" s="14"/>
      <c r="I14" s="2"/>
      <c r="J14" s="2"/>
      <c r="K14" s="2"/>
    </row>
    <row r="15" spans="1:11" s="15" customFormat="1" x14ac:dyDescent="0.25">
      <c r="A15" s="2"/>
      <c r="B15" s="2"/>
      <c r="C15" s="2"/>
      <c r="D15" s="2"/>
      <c r="E15" s="2"/>
      <c r="F15" s="2"/>
      <c r="G15" s="2"/>
      <c r="H15" s="4"/>
      <c r="I15" s="4"/>
      <c r="J15" s="4"/>
      <c r="K15" s="14"/>
    </row>
    <row r="16" spans="1:11" x14ac:dyDescent="0.25">
      <c r="D16" s="16"/>
      <c r="E16" s="20"/>
      <c r="F16" s="9"/>
      <c r="G16" s="9"/>
      <c r="H16" s="21"/>
      <c r="I16" s="21"/>
      <c r="J16" s="21"/>
      <c r="K16" s="14"/>
    </row>
    <row r="17" spans="1:11" x14ac:dyDescent="0.25">
      <c r="H17" s="4"/>
      <c r="I17" s="4"/>
      <c r="J17" s="4"/>
      <c r="K17" s="14"/>
    </row>
    <row r="18" spans="1:11" s="15" customFormat="1" x14ac:dyDescent="0.25">
      <c r="A18" s="2"/>
      <c r="B18" s="2"/>
      <c r="C18" s="2"/>
      <c r="D18" s="2"/>
      <c r="E18" s="2"/>
      <c r="F18" s="2"/>
      <c r="G18" s="2"/>
      <c r="H18" s="4"/>
      <c r="I18" s="4"/>
      <c r="J18" s="4"/>
      <c r="K18" s="14"/>
    </row>
    <row r="19" spans="1:11" x14ac:dyDescent="0.25">
      <c r="K19" s="2"/>
    </row>
    <row r="20" spans="1:11" x14ac:dyDescent="0.25">
      <c r="K20" s="9"/>
    </row>
    <row r="22" spans="1:11" x14ac:dyDescent="0.25">
      <c r="C22" s="9"/>
    </row>
    <row r="23" spans="1:11" x14ac:dyDescent="0.25">
      <c r="A23" s="3"/>
      <c r="B23" s="3"/>
      <c r="C23" s="22"/>
      <c r="D23" s="3"/>
    </row>
    <row r="24" spans="1:11" x14ac:dyDescent="0.25">
      <c r="A24" s="23"/>
      <c r="B24" s="23"/>
      <c r="C24" s="24"/>
    </row>
  </sheetData>
  <sheetProtection algorithmName="SHA-512" hashValue="9epaYKW/RZ/hVzl0dXmoW2Y0qPFX5tycobGlyA8FXdKgU1s4qu30aKdpkiTnoyInmrgD/3nOSwhjfeeO92mYlw==" saltValue="EFLWZhZDOILPAxSMHLFP7g==" spinCount="100000" sheet="1" objects="1" scenarios="1" selectLockedCells="1" selectUnlockedCells="1"/>
  <mergeCells count="2">
    <mergeCell ref="C1:E1"/>
    <mergeCell ref="C3:E3"/>
  </mergeCells>
  <printOptions horizontalCentered="1"/>
  <pageMargins left="0" right="0" top="0.75" bottom="0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4D55-92BB-4B45-B9F4-E9ECB30CE755}">
  <sheetPr>
    <pageSetUpPr fitToPage="1"/>
  </sheetPr>
  <dimension ref="A1:K23"/>
  <sheetViews>
    <sheetView workbookViewId="0"/>
  </sheetViews>
  <sheetFormatPr defaultColWidth="9.140625" defaultRowHeight="15.75" x14ac:dyDescent="0.25"/>
  <cols>
    <col min="1" max="1" width="31.28515625" style="2" customWidth="1"/>
    <col min="2" max="2" width="6.85546875" style="2" customWidth="1"/>
    <col min="3" max="5" width="18.7109375" style="2" customWidth="1"/>
    <col min="6" max="6" width="7.28515625" style="2" customWidth="1"/>
    <col min="7" max="7" width="1.5703125" style="2" customWidth="1"/>
    <col min="8" max="8" width="15.7109375" style="3" bestFit="1" customWidth="1"/>
    <col min="9" max="10" width="15.7109375" style="3" customWidth="1"/>
    <col min="11" max="11" width="16.85546875" style="4" customWidth="1"/>
    <col min="12" max="12" width="16.5703125" style="2" bestFit="1" customWidth="1"/>
    <col min="13" max="16384" width="9.140625" style="2"/>
  </cols>
  <sheetData>
    <row r="1" spans="1:11" ht="16.5" thickBot="1" x14ac:dyDescent="0.3">
      <c r="A1" s="1" t="str">
        <f>'A&amp;R P-5'!A1</f>
        <v>FY23- Salary Ranges</v>
      </c>
      <c r="B1" s="1"/>
      <c r="C1" s="78" t="s">
        <v>128</v>
      </c>
      <c r="D1" s="79"/>
      <c r="E1" s="80"/>
    </row>
    <row r="2" spans="1:11" ht="16.5" thickBot="1" x14ac:dyDescent="0.3"/>
    <row r="3" spans="1:11" x14ac:dyDescent="0.25">
      <c r="C3" s="81" t="s">
        <v>1</v>
      </c>
      <c r="D3" s="82"/>
      <c r="E3" s="83"/>
      <c r="G3" s="3"/>
      <c r="H3" s="33" t="s">
        <v>2</v>
      </c>
      <c r="I3" s="5"/>
      <c r="J3" s="5"/>
    </row>
    <row r="4" spans="1:11" x14ac:dyDescent="0.25">
      <c r="C4" s="6" t="s">
        <v>3</v>
      </c>
      <c r="D4" s="5" t="s">
        <v>4</v>
      </c>
      <c r="E4" s="7" t="s">
        <v>5</v>
      </c>
      <c r="G4" s="1"/>
      <c r="H4" s="34" t="s">
        <v>6</v>
      </c>
      <c r="I4" s="5"/>
      <c r="J4" s="5"/>
    </row>
    <row r="5" spans="1:11" x14ac:dyDescent="0.25">
      <c r="A5" s="2" t="s">
        <v>129</v>
      </c>
      <c r="B5" s="2" t="s">
        <v>130</v>
      </c>
      <c r="C5" s="35">
        <v>45275</v>
      </c>
      <c r="D5" s="9">
        <f t="shared" ref="D5:D10" si="0">(C5+E5)/2</f>
        <v>53015.5</v>
      </c>
      <c r="E5" s="36">
        <v>60756</v>
      </c>
      <c r="G5" s="1"/>
      <c r="H5" s="37">
        <f>'A&amp;R P-5'!H5</f>
        <v>0.79</v>
      </c>
      <c r="I5" s="5"/>
      <c r="J5" s="5"/>
    </row>
    <row r="6" spans="1:11" x14ac:dyDescent="0.25">
      <c r="A6" s="2" t="s">
        <v>131</v>
      </c>
      <c r="B6" s="2" t="s">
        <v>132</v>
      </c>
      <c r="C6" s="8">
        <v>60258</v>
      </c>
      <c r="D6" s="9">
        <f t="shared" si="0"/>
        <v>69773.5</v>
      </c>
      <c r="E6" s="10">
        <v>79289</v>
      </c>
      <c r="H6" s="37">
        <f>$H$5</f>
        <v>0.79</v>
      </c>
      <c r="I6" s="26"/>
      <c r="J6" s="26"/>
    </row>
    <row r="7" spans="1:11" x14ac:dyDescent="0.25">
      <c r="A7" s="2" t="s">
        <v>133</v>
      </c>
      <c r="B7" s="2" t="s">
        <v>134</v>
      </c>
      <c r="C7" s="8">
        <v>66446</v>
      </c>
      <c r="D7" s="9">
        <f t="shared" si="0"/>
        <v>76612.5</v>
      </c>
      <c r="E7" s="10">
        <v>86779</v>
      </c>
      <c r="H7" s="37">
        <f t="shared" ref="H7:H10" si="1">$H$5</f>
        <v>0.79</v>
      </c>
      <c r="I7" s="26"/>
      <c r="J7" s="26"/>
    </row>
    <row r="8" spans="1:11" x14ac:dyDescent="0.25">
      <c r="A8" s="2" t="s">
        <v>135</v>
      </c>
      <c r="B8" s="2" t="s">
        <v>136</v>
      </c>
      <c r="C8" s="8">
        <v>68268</v>
      </c>
      <c r="D8" s="9">
        <f t="shared" si="0"/>
        <v>79816.5</v>
      </c>
      <c r="E8" s="10">
        <v>91365</v>
      </c>
      <c r="H8" s="37">
        <f t="shared" si="1"/>
        <v>0.79</v>
      </c>
      <c r="I8" s="26"/>
      <c r="J8" s="26"/>
    </row>
    <row r="9" spans="1:11" x14ac:dyDescent="0.25">
      <c r="A9" s="2" t="s">
        <v>137</v>
      </c>
      <c r="B9" s="2" t="s">
        <v>138</v>
      </c>
      <c r="C9" s="8">
        <v>71499</v>
      </c>
      <c r="D9" s="9">
        <f t="shared" si="0"/>
        <v>83545.5</v>
      </c>
      <c r="E9" s="10">
        <v>95592</v>
      </c>
      <c r="H9" s="37">
        <f t="shared" si="1"/>
        <v>0.79</v>
      </c>
      <c r="I9" s="26"/>
      <c r="J9" s="26"/>
    </row>
    <row r="10" spans="1:11" ht="16.5" thickBot="1" x14ac:dyDescent="0.3">
      <c r="A10" s="2" t="s">
        <v>139</v>
      </c>
      <c r="B10" s="2" t="s">
        <v>140</v>
      </c>
      <c r="C10" s="11">
        <v>86565</v>
      </c>
      <c r="D10" s="12">
        <f t="shared" si="0"/>
        <v>100715.5</v>
      </c>
      <c r="E10" s="13">
        <v>114866</v>
      </c>
      <c r="H10" s="38">
        <f t="shared" si="1"/>
        <v>0.79</v>
      </c>
      <c r="I10" s="26"/>
      <c r="J10" s="26"/>
    </row>
    <row r="11" spans="1:11" x14ac:dyDescent="0.25">
      <c r="C11" s="16"/>
      <c r="D11" s="9"/>
      <c r="E11" s="16"/>
      <c r="H11" s="26"/>
      <c r="I11" s="26"/>
      <c r="J11" s="26"/>
    </row>
    <row r="12" spans="1:11" x14ac:dyDescent="0.25">
      <c r="C12" s="16"/>
      <c r="D12" s="9"/>
      <c r="E12" s="16"/>
      <c r="H12" s="26"/>
      <c r="I12" s="26"/>
      <c r="J12" s="26"/>
    </row>
    <row r="13" spans="1:11" x14ac:dyDescent="0.25">
      <c r="A13" s="40" t="str">
        <f>'A&amp;R P-5'!A14</f>
        <v>(1) Composite rate as of PPE 9/8/2022.</v>
      </c>
      <c r="G13" s="4"/>
      <c r="H13" s="14"/>
      <c r="I13" s="2"/>
      <c r="J13" s="2"/>
      <c r="K13" s="2"/>
    </row>
    <row r="14" spans="1:11" s="15" customFormat="1" x14ac:dyDescent="0.25">
      <c r="A14" s="2"/>
      <c r="B14" s="2"/>
      <c r="C14" s="2"/>
      <c r="D14" s="2"/>
      <c r="E14" s="2"/>
      <c r="F14" s="2"/>
      <c r="G14" s="2"/>
      <c r="H14" s="4"/>
      <c r="I14" s="4"/>
      <c r="J14" s="4"/>
      <c r="K14" s="14"/>
    </row>
    <row r="15" spans="1:11" x14ac:dyDescent="0.25">
      <c r="D15" s="16"/>
      <c r="E15" s="20"/>
      <c r="F15" s="9"/>
      <c r="G15" s="9"/>
      <c r="H15" s="21"/>
      <c r="I15" s="21"/>
      <c r="J15" s="21"/>
      <c r="K15" s="14"/>
    </row>
    <row r="16" spans="1:11" x14ac:dyDescent="0.25">
      <c r="H16" s="4"/>
      <c r="I16" s="4"/>
      <c r="J16" s="4"/>
      <c r="K16" s="14"/>
    </row>
    <row r="17" spans="1:11" s="15" customFormat="1" x14ac:dyDescent="0.25">
      <c r="A17" s="2"/>
      <c r="B17" s="2"/>
      <c r="C17" s="2"/>
      <c r="D17" s="2"/>
      <c r="E17" s="2"/>
      <c r="F17" s="2"/>
      <c r="G17" s="2"/>
      <c r="H17" s="4"/>
      <c r="I17" s="4"/>
      <c r="J17" s="4"/>
      <c r="K17" s="14"/>
    </row>
    <row r="18" spans="1:11" x14ac:dyDescent="0.25">
      <c r="K18" s="2"/>
    </row>
    <row r="19" spans="1:11" x14ac:dyDescent="0.25">
      <c r="K19" s="9"/>
    </row>
    <row r="21" spans="1:11" x14ac:dyDescent="0.25">
      <c r="C21" s="9"/>
    </row>
    <row r="22" spans="1:11" x14ac:dyDescent="0.25">
      <c r="A22" s="3"/>
      <c r="B22" s="3"/>
      <c r="C22" s="22"/>
      <c r="D22" s="3"/>
    </row>
    <row r="23" spans="1:11" x14ac:dyDescent="0.25">
      <c r="A23" s="23"/>
      <c r="B23" s="23"/>
      <c r="C23" s="24"/>
    </row>
  </sheetData>
  <sheetProtection algorithmName="SHA-512" hashValue="UlbMJuL8wFuKQGh0Ch+SIiblP9IQKoNIVw72BH0yK5flBElcBZ2ka5azvYU8KXWwKp13iPTv/NoVUbV8aQ4WRA==" saltValue="5HLOmjBWBbCgVSKz5heY0Q==" spinCount="100000" sheet="1" objects="1" scenarios="1"/>
  <mergeCells count="2">
    <mergeCell ref="C1:E1"/>
    <mergeCell ref="C3:E3"/>
  </mergeCells>
  <printOptions horizontalCentered="1"/>
  <pageMargins left="0" right="0" top="0.75" bottom="0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F6FC-BAB4-4367-8212-E0B2FC084DE5}">
  <sheetPr>
    <pageSetUpPr fitToPage="1"/>
  </sheetPr>
  <dimension ref="A1:J30"/>
  <sheetViews>
    <sheetView workbookViewId="0"/>
  </sheetViews>
  <sheetFormatPr defaultColWidth="9.140625" defaultRowHeight="15.75" x14ac:dyDescent="0.25"/>
  <cols>
    <col min="1" max="1" width="25" style="2" customWidth="1"/>
    <col min="2" max="4" width="18.7109375" style="2" customWidth="1"/>
    <col min="5" max="5" width="7.28515625" style="2" customWidth="1"/>
    <col min="6" max="6" width="1.5703125" style="2" customWidth="1"/>
    <col min="7" max="7" width="15.7109375" style="3" bestFit="1" customWidth="1"/>
    <col min="8" max="9" width="15.7109375" style="3" customWidth="1"/>
    <col min="10" max="10" width="16.85546875" style="4" customWidth="1"/>
    <col min="11" max="11" width="16.5703125" style="2" bestFit="1" customWidth="1"/>
    <col min="12" max="16384" width="9.140625" style="2"/>
  </cols>
  <sheetData>
    <row r="1" spans="1:10" ht="16.5" thickBot="1" x14ac:dyDescent="0.3">
      <c r="A1" s="1" t="str">
        <f>'A&amp;R P-5'!A1</f>
        <v>FY23- Salary Ranges</v>
      </c>
      <c r="B1" s="78" t="s">
        <v>11</v>
      </c>
      <c r="C1" s="79"/>
      <c r="D1" s="80"/>
    </row>
    <row r="2" spans="1:10" x14ac:dyDescent="0.25">
      <c r="A2" s="1"/>
    </row>
    <row r="3" spans="1:10" ht="16.5" thickBot="1" x14ac:dyDescent="0.3">
      <c r="G3" s="41"/>
    </row>
    <row r="4" spans="1:10" x14ac:dyDescent="0.25">
      <c r="B4" s="81" t="s">
        <v>1</v>
      </c>
      <c r="C4" s="82"/>
      <c r="D4" s="83"/>
      <c r="F4" s="3"/>
      <c r="G4" s="62" t="s">
        <v>2</v>
      </c>
      <c r="H4" s="5"/>
      <c r="I4" s="5"/>
    </row>
    <row r="5" spans="1:10" x14ac:dyDescent="0.25">
      <c r="B5" s="6" t="s">
        <v>3</v>
      </c>
      <c r="C5" s="5" t="s">
        <v>4</v>
      </c>
      <c r="D5" s="7" t="s">
        <v>5</v>
      </c>
      <c r="F5" s="1"/>
      <c r="G5" s="63" t="s">
        <v>6</v>
      </c>
      <c r="H5" s="5"/>
      <c r="I5" s="5"/>
    </row>
    <row r="6" spans="1:10" x14ac:dyDescent="0.25">
      <c r="A6" s="2" t="s">
        <v>12</v>
      </c>
      <c r="B6" s="8">
        <v>41607</v>
      </c>
      <c r="C6" s="9">
        <f t="shared" ref="C6:C12" si="0">(B6+D6)/2</f>
        <v>60780</v>
      </c>
      <c r="D6" s="10">
        <v>79953</v>
      </c>
      <c r="G6" s="64">
        <f>'A&amp;R P-5'!H5</f>
        <v>0.79</v>
      </c>
      <c r="H6" s="26"/>
      <c r="I6" s="26"/>
    </row>
    <row r="7" spans="1:10" x14ac:dyDescent="0.25">
      <c r="A7" s="2" t="s">
        <v>13</v>
      </c>
      <c r="B7" s="8">
        <v>52702</v>
      </c>
      <c r="C7" s="9">
        <f t="shared" si="0"/>
        <v>71926</v>
      </c>
      <c r="D7" s="10">
        <v>91150</v>
      </c>
      <c r="G7" s="64">
        <f>$G$6</f>
        <v>0.79</v>
      </c>
      <c r="H7" s="26"/>
      <c r="I7" s="26"/>
    </row>
    <row r="8" spans="1:10" x14ac:dyDescent="0.25">
      <c r="A8" s="2" t="s">
        <v>14</v>
      </c>
      <c r="B8" s="8">
        <v>63798</v>
      </c>
      <c r="C8" s="9">
        <f t="shared" si="0"/>
        <v>84573</v>
      </c>
      <c r="D8" s="10">
        <v>105348</v>
      </c>
      <c r="G8" s="64">
        <f t="shared" ref="G8:G12" si="1">$G$6</f>
        <v>0.79</v>
      </c>
      <c r="H8" s="26"/>
      <c r="I8" s="26"/>
    </row>
    <row r="9" spans="1:10" x14ac:dyDescent="0.25">
      <c r="A9" s="2" t="s">
        <v>15</v>
      </c>
      <c r="B9" s="8">
        <v>74892</v>
      </c>
      <c r="C9" s="9">
        <f t="shared" si="0"/>
        <v>97218.5</v>
      </c>
      <c r="D9" s="10">
        <v>119545</v>
      </c>
      <c r="G9" s="64">
        <f t="shared" si="1"/>
        <v>0.79</v>
      </c>
      <c r="H9" s="26"/>
      <c r="I9" s="26"/>
    </row>
    <row r="10" spans="1:10" x14ac:dyDescent="0.25">
      <c r="A10" s="2" t="s">
        <v>16</v>
      </c>
      <c r="B10" s="8">
        <v>85988</v>
      </c>
      <c r="C10" s="9">
        <f t="shared" si="0"/>
        <v>109866</v>
      </c>
      <c r="D10" s="10">
        <v>133744</v>
      </c>
      <c r="G10" s="64">
        <f t="shared" si="1"/>
        <v>0.79</v>
      </c>
      <c r="H10" s="26"/>
      <c r="I10" s="26"/>
    </row>
    <row r="11" spans="1:10" x14ac:dyDescent="0.25">
      <c r="A11" s="2" t="s">
        <v>17</v>
      </c>
      <c r="B11" s="8">
        <v>97083</v>
      </c>
      <c r="C11" s="9">
        <f t="shared" si="0"/>
        <v>122512.5</v>
      </c>
      <c r="D11" s="10">
        <v>147942</v>
      </c>
      <c r="G11" s="64">
        <f t="shared" si="1"/>
        <v>0.79</v>
      </c>
      <c r="H11" s="26"/>
      <c r="I11" s="26"/>
    </row>
    <row r="12" spans="1:10" ht="16.5" thickBot="1" x14ac:dyDescent="0.3">
      <c r="A12" s="2" t="s">
        <v>18</v>
      </c>
      <c r="B12" s="11">
        <v>108178</v>
      </c>
      <c r="C12" s="12">
        <f t="shared" si="0"/>
        <v>135159</v>
      </c>
      <c r="D12" s="13">
        <v>162140</v>
      </c>
      <c r="G12" s="65">
        <f t="shared" si="1"/>
        <v>0.79</v>
      </c>
      <c r="H12" s="26"/>
      <c r="I12" s="26"/>
    </row>
    <row r="13" spans="1:10" x14ac:dyDescent="0.25">
      <c r="B13" s="16"/>
      <c r="C13" s="9"/>
      <c r="D13" s="16"/>
      <c r="G13" s="51"/>
      <c r="H13" s="26"/>
      <c r="I13" s="26"/>
    </row>
    <row r="15" spans="1:10" x14ac:dyDescent="0.25">
      <c r="G15" s="4"/>
      <c r="H15" s="4"/>
      <c r="I15" s="4"/>
      <c r="J15" s="14"/>
    </row>
    <row r="16" spans="1:10" s="15" customFormat="1" x14ac:dyDescent="0.25">
      <c r="A16" s="2"/>
      <c r="B16" s="2"/>
      <c r="C16" s="2"/>
      <c r="D16" s="2"/>
      <c r="E16" s="2"/>
      <c r="F16" s="2"/>
      <c r="G16" s="3"/>
      <c r="H16" s="3"/>
      <c r="I16" s="3"/>
      <c r="J16" s="14"/>
    </row>
    <row r="17" spans="1:10" x14ac:dyDescent="0.25">
      <c r="A17" s="1"/>
      <c r="J17" s="14"/>
    </row>
    <row r="18" spans="1:10" x14ac:dyDescent="0.25">
      <c r="C18" s="16"/>
      <c r="D18" s="17"/>
      <c r="E18" s="9"/>
      <c r="F18" s="9"/>
      <c r="J18" s="14"/>
    </row>
    <row r="19" spans="1:10" x14ac:dyDescent="0.25">
      <c r="C19" s="3"/>
      <c r="D19" s="3"/>
      <c r="E19" s="3"/>
      <c r="F19" s="18"/>
      <c r="J19" s="14"/>
    </row>
    <row r="20" spans="1:10" x14ac:dyDescent="0.25">
      <c r="A20" s="40" t="str">
        <f>'A&amp;R P-5'!A14</f>
        <v>(1) Composite rate as of PPE 9/8/2022.</v>
      </c>
      <c r="B20" s="40"/>
      <c r="G20" s="4"/>
      <c r="H20" s="14"/>
      <c r="I20" s="2"/>
      <c r="J20" s="2"/>
    </row>
    <row r="21" spans="1:10" s="15" customFormat="1" x14ac:dyDescent="0.25">
      <c r="A21" s="2"/>
      <c r="B21" s="2"/>
      <c r="C21" s="2"/>
      <c r="D21" s="2"/>
      <c r="E21" s="2"/>
      <c r="F21" s="2"/>
      <c r="G21" s="4"/>
      <c r="H21" s="4"/>
      <c r="I21" s="4"/>
      <c r="J21" s="14"/>
    </row>
    <row r="22" spans="1:10" x14ac:dyDescent="0.25">
      <c r="C22" s="16"/>
      <c r="D22" s="20"/>
      <c r="E22" s="9"/>
      <c r="F22" s="9"/>
      <c r="G22" s="21"/>
      <c r="H22" s="21"/>
      <c r="I22" s="21"/>
      <c r="J22" s="14"/>
    </row>
    <row r="23" spans="1:10" x14ac:dyDescent="0.25">
      <c r="G23" s="4"/>
      <c r="H23" s="4"/>
      <c r="I23" s="4"/>
      <c r="J23" s="14"/>
    </row>
    <row r="24" spans="1:10" s="15" customFormat="1" x14ac:dyDescent="0.25">
      <c r="A24" s="2"/>
      <c r="B24" s="2"/>
      <c r="C24" s="2"/>
      <c r="D24" s="2"/>
      <c r="E24" s="2"/>
      <c r="F24" s="2"/>
      <c r="G24" s="4"/>
      <c r="H24" s="4"/>
      <c r="I24" s="4"/>
      <c r="J24" s="14"/>
    </row>
    <row r="25" spans="1:10" x14ac:dyDescent="0.25">
      <c r="J25" s="2"/>
    </row>
    <row r="26" spans="1:10" x14ac:dyDescent="0.25">
      <c r="J26" s="9"/>
    </row>
    <row r="28" spans="1:10" x14ac:dyDescent="0.25">
      <c r="B28" s="9"/>
    </row>
    <row r="29" spans="1:10" x14ac:dyDescent="0.25">
      <c r="A29" s="3"/>
      <c r="B29" s="22"/>
      <c r="C29" s="3"/>
    </row>
    <row r="30" spans="1:10" x14ac:dyDescent="0.25">
      <c r="A30" s="23"/>
      <c r="B30" s="24"/>
    </row>
  </sheetData>
  <sheetProtection algorithmName="SHA-512" hashValue="GgqQpQyOLZOSFMbT2DNaHyDVEgwqWzSqZzX9cYL2OcOciiizoYBRFeGl33aF+18mEoW5ExqEWNG+uTwWK+O+vw==" saltValue="2E2kC+zeYlWpNqie8UXfGA==" spinCount="100000" sheet="1" objects="1" scenarios="1" selectLockedCells="1" selectUnlockedCells="1"/>
  <mergeCells count="2">
    <mergeCell ref="B1:D1"/>
    <mergeCell ref="B4:D4"/>
  </mergeCells>
  <printOptions horizontalCentered="1"/>
  <pageMargins left="0" right="0" top="0.75" bottom="0" header="0.3" footer="0.3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D985-305B-466F-9D47-F3947ED1E768}">
  <sheetPr>
    <pageSetUpPr fitToPage="1"/>
  </sheetPr>
  <dimension ref="A1:K17"/>
  <sheetViews>
    <sheetView workbookViewId="0">
      <selection sqref="A1:I1"/>
    </sheetView>
  </sheetViews>
  <sheetFormatPr defaultColWidth="33.7109375" defaultRowHeight="15.75" x14ac:dyDescent="0.25"/>
  <cols>
    <col min="1" max="1" width="9" style="27" bestFit="1" customWidth="1"/>
    <col min="2" max="2" width="27.7109375" style="27" bestFit="1" customWidth="1"/>
    <col min="3" max="3" width="10.85546875" style="27" bestFit="1" customWidth="1"/>
    <col min="4" max="4" width="6.85546875" style="27" bestFit="1" customWidth="1"/>
    <col min="5" max="6" width="12" style="27" bestFit="1" customWidth="1"/>
    <col min="7" max="7" width="10.7109375" style="27" bestFit="1" customWidth="1"/>
    <col min="8" max="9" width="12" style="27" bestFit="1" customWidth="1"/>
    <col min="10" max="10" width="6.7109375" style="27" customWidth="1"/>
    <col min="11" max="11" width="15.7109375" style="27" bestFit="1" customWidth="1"/>
    <col min="12" max="16384" width="33.7109375" style="27"/>
  </cols>
  <sheetData>
    <row r="1" spans="1:11" ht="17.25" customHeight="1" thickTop="1" thickBot="1" x14ac:dyDescent="0.3">
      <c r="A1" s="87" t="s">
        <v>144</v>
      </c>
      <c r="B1" s="88"/>
      <c r="C1" s="88"/>
      <c r="D1" s="88"/>
      <c r="E1" s="88"/>
      <c r="F1" s="88"/>
      <c r="G1" s="88"/>
      <c r="H1" s="88"/>
      <c r="I1" s="89"/>
    </row>
    <row r="2" spans="1:11" s="30" customFormat="1" ht="33" thickTop="1" thickBot="1" x14ac:dyDescent="0.3">
      <c r="A2" s="28" t="s">
        <v>19</v>
      </c>
      <c r="B2" s="29" t="s">
        <v>20</v>
      </c>
      <c r="C2" s="29" t="s">
        <v>21</v>
      </c>
      <c r="D2" s="29" t="s">
        <v>22</v>
      </c>
      <c r="E2" s="29" t="s">
        <v>3</v>
      </c>
      <c r="F2" s="29" t="s">
        <v>23</v>
      </c>
      <c r="G2" s="29" t="s">
        <v>4</v>
      </c>
      <c r="H2" s="29" t="s">
        <v>24</v>
      </c>
      <c r="I2" s="29" t="s">
        <v>25</v>
      </c>
      <c r="K2" s="33" t="s">
        <v>26</v>
      </c>
    </row>
    <row r="3" spans="1:11" ht="16.5" thickTop="1" x14ac:dyDescent="0.25">
      <c r="A3" s="70" t="s">
        <v>46</v>
      </c>
      <c r="B3" s="71" t="s">
        <v>47</v>
      </c>
      <c r="C3" s="70" t="s">
        <v>29</v>
      </c>
      <c r="D3" s="70" t="s">
        <v>48</v>
      </c>
      <c r="E3" s="66">
        <v>128862</v>
      </c>
      <c r="F3" s="66">
        <v>144970</v>
      </c>
      <c r="G3" s="66">
        <v>161078</v>
      </c>
      <c r="H3" s="66">
        <v>177186</v>
      </c>
      <c r="I3" s="67">
        <v>193294</v>
      </c>
      <c r="K3" s="37">
        <f>'A&amp;R P-5'!H5</f>
        <v>0.79</v>
      </c>
    </row>
    <row r="4" spans="1:11" x14ac:dyDescent="0.25">
      <c r="A4" s="31" t="s">
        <v>49</v>
      </c>
      <c r="B4" s="32" t="s">
        <v>50</v>
      </c>
      <c r="C4" s="31" t="s">
        <v>29</v>
      </c>
      <c r="D4" s="77" t="s">
        <v>51</v>
      </c>
      <c r="E4" s="68">
        <v>151171</v>
      </c>
      <c r="F4" s="68">
        <v>170067</v>
      </c>
      <c r="G4" s="68">
        <v>188964</v>
      </c>
      <c r="H4" s="68">
        <v>207860</v>
      </c>
      <c r="I4" s="68">
        <v>226757</v>
      </c>
      <c r="K4" s="37">
        <f t="shared" ref="K4:K11" si="0">$K$3</f>
        <v>0.79</v>
      </c>
    </row>
    <row r="5" spans="1:11" x14ac:dyDescent="0.25">
      <c r="A5" s="72" t="s">
        <v>52</v>
      </c>
      <c r="B5" s="73" t="s">
        <v>53</v>
      </c>
      <c r="C5" s="72" t="s">
        <v>29</v>
      </c>
      <c r="D5" s="74" t="s">
        <v>54</v>
      </c>
      <c r="E5" s="66">
        <v>177883</v>
      </c>
      <c r="F5" s="66">
        <v>200119</v>
      </c>
      <c r="G5" s="66">
        <v>222354</v>
      </c>
      <c r="H5" s="66">
        <v>244590</v>
      </c>
      <c r="I5" s="66">
        <v>266824</v>
      </c>
      <c r="K5" s="37">
        <f t="shared" si="0"/>
        <v>0.79</v>
      </c>
    </row>
    <row r="6" spans="1:11" x14ac:dyDescent="0.25">
      <c r="A6" s="31" t="s">
        <v>55</v>
      </c>
      <c r="B6" s="32" t="s">
        <v>56</v>
      </c>
      <c r="C6" s="31" t="s">
        <v>29</v>
      </c>
      <c r="D6" s="31" t="s">
        <v>57</v>
      </c>
      <c r="E6" s="75">
        <v>208998</v>
      </c>
      <c r="F6" s="75">
        <v>235123</v>
      </c>
      <c r="G6" s="75">
        <v>261247</v>
      </c>
      <c r="H6" s="75">
        <v>287372</v>
      </c>
      <c r="I6" s="76">
        <v>313497</v>
      </c>
      <c r="K6" s="37">
        <f t="shared" si="0"/>
        <v>0.79</v>
      </c>
    </row>
    <row r="7" spans="1:11" x14ac:dyDescent="0.25">
      <c r="A7" s="72" t="s">
        <v>58</v>
      </c>
      <c r="B7" s="73" t="s">
        <v>59</v>
      </c>
      <c r="C7" s="72" t="s">
        <v>29</v>
      </c>
      <c r="D7" s="72" t="s">
        <v>60</v>
      </c>
      <c r="E7" s="66">
        <v>245690</v>
      </c>
      <c r="F7" s="66">
        <v>276401</v>
      </c>
      <c r="G7" s="66">
        <v>307112</v>
      </c>
      <c r="H7" s="66">
        <v>337823</v>
      </c>
      <c r="I7" s="67">
        <v>368535</v>
      </c>
      <c r="K7" s="37">
        <f t="shared" si="0"/>
        <v>0.79</v>
      </c>
    </row>
    <row r="8" spans="1:11" x14ac:dyDescent="0.25">
      <c r="A8" s="31" t="s">
        <v>37</v>
      </c>
      <c r="B8" s="32" t="s">
        <v>38</v>
      </c>
      <c r="C8" s="31" t="s">
        <v>29</v>
      </c>
      <c r="D8" s="31" t="s">
        <v>39</v>
      </c>
      <c r="E8" s="68">
        <v>79549</v>
      </c>
      <c r="F8" s="68">
        <v>89492</v>
      </c>
      <c r="G8" s="68">
        <v>99435</v>
      </c>
      <c r="H8" s="68">
        <v>109379</v>
      </c>
      <c r="I8" s="69">
        <v>119322</v>
      </c>
      <c r="K8" s="37">
        <f t="shared" si="0"/>
        <v>0.79</v>
      </c>
    </row>
    <row r="9" spans="1:11" x14ac:dyDescent="0.25">
      <c r="A9" s="72" t="s">
        <v>40</v>
      </c>
      <c r="B9" s="73" t="s">
        <v>41</v>
      </c>
      <c r="C9" s="72" t="s">
        <v>29</v>
      </c>
      <c r="D9" s="72" t="s">
        <v>42</v>
      </c>
      <c r="E9" s="66">
        <v>93345</v>
      </c>
      <c r="F9" s="66">
        <v>105012</v>
      </c>
      <c r="G9" s="66">
        <v>116681</v>
      </c>
      <c r="H9" s="66">
        <v>128349</v>
      </c>
      <c r="I9" s="67">
        <v>140017</v>
      </c>
      <c r="K9" s="37">
        <f t="shared" si="0"/>
        <v>0.79</v>
      </c>
    </row>
    <row r="10" spans="1:11" x14ac:dyDescent="0.25">
      <c r="A10" s="31" t="s">
        <v>43</v>
      </c>
      <c r="B10" s="32" t="s">
        <v>44</v>
      </c>
      <c r="C10" s="31" t="s">
        <v>29</v>
      </c>
      <c r="D10" s="31" t="s">
        <v>45</v>
      </c>
      <c r="E10" s="68">
        <v>109196</v>
      </c>
      <c r="F10" s="68">
        <v>122845</v>
      </c>
      <c r="G10" s="68">
        <v>136495</v>
      </c>
      <c r="H10" s="68">
        <v>150144</v>
      </c>
      <c r="I10" s="69">
        <v>163793</v>
      </c>
      <c r="K10" s="37">
        <f t="shared" si="0"/>
        <v>0.79</v>
      </c>
    </row>
    <row r="11" spans="1:11" x14ac:dyDescent="0.25">
      <c r="A11" s="72" t="s">
        <v>27</v>
      </c>
      <c r="B11" s="73" t="s">
        <v>28</v>
      </c>
      <c r="C11" s="72" t="s">
        <v>29</v>
      </c>
      <c r="D11" s="72" t="s">
        <v>30</v>
      </c>
      <c r="E11" s="66">
        <v>49021</v>
      </c>
      <c r="F11" s="66">
        <v>55149</v>
      </c>
      <c r="G11" s="66">
        <v>61276</v>
      </c>
      <c r="H11" s="66">
        <v>67404</v>
      </c>
      <c r="I11" s="67">
        <v>73530</v>
      </c>
      <c r="K11" s="37">
        <f t="shared" si="0"/>
        <v>0.79</v>
      </c>
    </row>
    <row r="12" spans="1:11" x14ac:dyDescent="0.25">
      <c r="A12" s="31" t="s">
        <v>31</v>
      </c>
      <c r="B12" s="32" t="s">
        <v>32</v>
      </c>
      <c r="C12" s="31" t="s">
        <v>29</v>
      </c>
      <c r="D12" s="31" t="s">
        <v>33</v>
      </c>
      <c r="E12" s="68">
        <v>57534</v>
      </c>
      <c r="F12" s="68">
        <v>64725</v>
      </c>
      <c r="G12" s="68">
        <v>71917</v>
      </c>
      <c r="H12" s="68">
        <v>79109</v>
      </c>
      <c r="I12" s="69">
        <v>86299</v>
      </c>
      <c r="K12" s="37">
        <f>$K$3</f>
        <v>0.79</v>
      </c>
    </row>
    <row r="13" spans="1:11" ht="16.5" thickBot="1" x14ac:dyDescent="0.3">
      <c r="A13" s="72" t="s">
        <v>34</v>
      </c>
      <c r="B13" s="73" t="s">
        <v>35</v>
      </c>
      <c r="C13" s="72" t="s">
        <v>29</v>
      </c>
      <c r="D13" s="72" t="s">
        <v>36</v>
      </c>
      <c r="E13" s="66">
        <v>67709</v>
      </c>
      <c r="F13" s="66">
        <v>76172</v>
      </c>
      <c r="G13" s="66">
        <v>84637</v>
      </c>
      <c r="H13" s="66">
        <v>93100</v>
      </c>
      <c r="I13" s="67">
        <v>101564</v>
      </c>
      <c r="K13" s="38">
        <f>$K$3</f>
        <v>0.79</v>
      </c>
    </row>
    <row r="17" spans="1:8" s="2" customFormat="1" x14ac:dyDescent="0.25">
      <c r="A17" s="40" t="str">
        <f>'A&amp;R P-5'!A14</f>
        <v>(1) Composite rate as of PPE 9/8/2022.</v>
      </c>
      <c r="B17" s="40"/>
      <c r="C17" s="40"/>
      <c r="G17" s="4"/>
      <c r="H17" s="14"/>
    </row>
  </sheetData>
  <sheetProtection algorithmName="SHA-512" hashValue="OEKM4OUWqlYPDKBNVkw1whCo8gKj4arVy2gQ9Q/rxRmBwpvmIR5SxUMq5Ot36Ff8jhxnmfvR7vFttwwLevg+Rw==" saltValue="JcOcMKf7vdiTKMGols68ew==" spinCount="100000" sheet="1" objects="1" scenarios="1" selectLockedCells="1" selectUnlockedCells="1"/>
  <mergeCells count="1">
    <mergeCell ref="A1:I1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Props1.xml><?xml version="1.0" encoding="utf-8"?>
<ds:datastoreItem xmlns:ds="http://schemas.openxmlformats.org/officeDocument/2006/customXml" ds:itemID="{40E86909-00A2-4810-A1D4-1C82C9542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CC00A-E874-4949-8CEC-AB75B2AB60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0DDD8-EAD7-4FC6-BE01-7108825389C9}">
  <ds:schemaRefs>
    <ds:schemaRef ds:uri="13157ccd-cfd1-435b-b54a-77ed15165e25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fce1a9b3-876c-481d-9ebf-ee1ba0063a5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A&amp;R P-5</vt:lpstr>
      <vt:lpstr>AAUP</vt:lpstr>
      <vt:lpstr>Clerical NP-3</vt:lpstr>
      <vt:lpstr>Maintenance &amp; Service NP-2</vt:lpstr>
      <vt:lpstr>Scientific &amp; Engr P4</vt:lpstr>
      <vt:lpstr>Protective Services NP-5</vt:lpstr>
      <vt:lpstr>SUOAF</vt:lpstr>
      <vt:lpstr>MC - 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Bryan, Kia (Budget)</dc:creator>
  <cp:lastModifiedBy>Volpicella, Alyssa (Budget)</cp:lastModifiedBy>
  <cp:lastPrinted>2022-08-22T12:47:52Z</cp:lastPrinted>
  <dcterms:created xsi:type="dcterms:W3CDTF">2020-06-24T18:41:41Z</dcterms:created>
  <dcterms:modified xsi:type="dcterms:W3CDTF">2022-10-06T17:51:09Z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575200</vt:r8>
  </property>
  <property fmtid="{D5CDD505-2E9C-101B-9397-08002B2CF9AE}" pid="4" name="MediaServiceImageTags">
    <vt:lpwstr/>
  </property>
</Properties>
</file>